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8800" windowHeight="17460" tabRatio="500"/>
  </bookViews>
  <sheets>
    <sheet name="Clinical_ICD9_PheWAS_Bonferoni" sheetId="1" r:id="rId1"/>
    <sheet name="Clinical_Lab_PheWAS_Bonferoni" sheetId="2" r:id="rId2"/>
    <sheet name="ICD-9_PheWAS_Bonferoni" sheetId="3" r:id="rId3"/>
  </sheets>
  <definedNames>
    <definedName name="_xlnm._FilterDatabase" localSheetId="0" hidden="1">Clinical_ICD9_PheWAS_Bonferoni!$A$2:$U$50</definedName>
    <definedName name="_xlnm._FilterDatabase" localSheetId="1" hidden="1">Clinical_Lab_PheWAS_Bonferoni!$A$1:$C$1</definedName>
    <definedName name="clinical_gwas_results_bonferoni_gwas_annotation" localSheetId="1">Clinical_Lab_PheWAS_Bonferoni!$C$2:$L$349</definedName>
    <definedName name="clinical_icd9_code_phewas_result_bonferoni_significant" localSheetId="2">'ICD-9_PheWAS_Bonferoni'!$B$2:$N$172</definedName>
    <definedName name="_xlnm.Extract" localSheetId="0">Clinical_ICD9_PheWAS_Bonferoni!$A$101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48" i="2" l="1"/>
  <c r="I349" i="2"/>
  <c r="I347" i="2"/>
  <c r="I346" i="2"/>
  <c r="I344" i="2"/>
  <c r="I335" i="2"/>
  <c r="I331" i="2"/>
  <c r="I330" i="2"/>
  <c r="I328" i="2"/>
  <c r="I318" i="2"/>
  <c r="I314" i="2"/>
  <c r="I313" i="2"/>
  <c r="I312" i="2"/>
  <c r="I310" i="2"/>
  <c r="I302" i="2"/>
  <c r="I301" i="2"/>
  <c r="I293" i="2"/>
  <c r="I290" i="2"/>
  <c r="I288" i="2"/>
  <c r="I287" i="2"/>
  <c r="I286" i="2"/>
  <c r="I285" i="2"/>
  <c r="I284" i="2"/>
  <c r="I229" i="2"/>
  <c r="I215" i="2"/>
  <c r="I207" i="2"/>
  <c r="I197" i="2"/>
  <c r="I185" i="2"/>
  <c r="I183" i="2"/>
  <c r="I181" i="2"/>
  <c r="I180" i="2"/>
  <c r="I131" i="2"/>
  <c r="I130" i="2"/>
  <c r="I114" i="2"/>
  <c r="I101" i="2"/>
  <c r="I94" i="2"/>
  <c r="I62" i="2"/>
  <c r="I60" i="2"/>
  <c r="I58" i="2"/>
  <c r="I57" i="2"/>
  <c r="I56" i="2"/>
  <c r="I55" i="2"/>
  <c r="I340" i="2"/>
  <c r="I338" i="2"/>
  <c r="I337" i="2"/>
  <c r="I336" i="2"/>
  <c r="I332" i="2"/>
  <c r="I326" i="2"/>
  <c r="I322" i="2"/>
  <c r="I321" i="2"/>
  <c r="I320" i="2"/>
  <c r="I317" i="2"/>
  <c r="I316" i="2"/>
  <c r="I315" i="2"/>
  <c r="I311" i="2"/>
  <c r="I307" i="2"/>
  <c r="I306" i="2"/>
  <c r="I303" i="2"/>
  <c r="I298" i="2"/>
  <c r="I297" i="2"/>
  <c r="I295" i="2"/>
  <c r="I294" i="2"/>
  <c r="I289" i="2"/>
  <c r="I281" i="2"/>
  <c r="I274" i="2"/>
  <c r="I271" i="2"/>
  <c r="I269" i="2"/>
  <c r="I268" i="2"/>
  <c r="I267" i="2"/>
  <c r="I266" i="2"/>
  <c r="I264" i="2"/>
  <c r="I259" i="2"/>
  <c r="I258" i="2"/>
  <c r="I253" i="2"/>
  <c r="I249" i="2"/>
  <c r="I241" i="2"/>
  <c r="I240" i="2"/>
  <c r="I235" i="2"/>
  <c r="I230" i="2"/>
  <c r="I202" i="2"/>
  <c r="I201" i="2"/>
  <c r="I200" i="2"/>
  <c r="I190" i="2"/>
  <c r="I186" i="2"/>
  <c r="I177" i="2"/>
  <c r="I176" i="2"/>
  <c r="I175" i="2"/>
  <c r="I171" i="2"/>
  <c r="I166" i="2"/>
  <c r="I161" i="2"/>
  <c r="I160" i="2"/>
  <c r="I152" i="2"/>
  <c r="I148" i="2"/>
  <c r="I144" i="2"/>
  <c r="I134" i="2"/>
  <c r="I132" i="2"/>
  <c r="I129" i="2"/>
  <c r="I128" i="2"/>
  <c r="I127" i="2"/>
  <c r="I126" i="2"/>
  <c r="I124" i="2"/>
  <c r="I123" i="2"/>
  <c r="I122" i="2"/>
  <c r="I120" i="2"/>
  <c r="I117" i="2"/>
  <c r="I115" i="2"/>
  <c r="I110" i="2"/>
  <c r="I109" i="2"/>
  <c r="I107" i="2"/>
  <c r="I106" i="2"/>
  <c r="I104" i="2"/>
  <c r="I102" i="2"/>
  <c r="I99" i="2"/>
  <c r="I98" i="2"/>
  <c r="I97" i="2"/>
  <c r="I95" i="2"/>
  <c r="I93" i="2"/>
  <c r="I91" i="2"/>
  <c r="I90" i="2"/>
  <c r="I89" i="2"/>
  <c r="I88" i="2"/>
  <c r="I86" i="2"/>
  <c r="I85" i="2"/>
  <c r="I84" i="2"/>
  <c r="I83" i="2"/>
  <c r="I82" i="2"/>
  <c r="I81" i="2"/>
  <c r="I80" i="2"/>
  <c r="I78" i="2"/>
  <c r="I77" i="2"/>
  <c r="I75" i="2"/>
  <c r="I74" i="2"/>
  <c r="I73" i="2"/>
  <c r="I71" i="2"/>
  <c r="I70" i="2"/>
  <c r="I69" i="2"/>
  <c r="I68" i="2"/>
  <c r="I67" i="2"/>
  <c r="I64" i="2"/>
  <c r="I61" i="2"/>
  <c r="I59" i="2"/>
  <c r="I53" i="2"/>
  <c r="I52" i="2"/>
  <c r="I45" i="2"/>
  <c r="I42" i="2"/>
  <c r="I39" i="2"/>
  <c r="I38" i="2"/>
  <c r="I36" i="2"/>
  <c r="I34" i="2"/>
  <c r="I25" i="2"/>
  <c r="I11" i="2"/>
  <c r="I329" i="2"/>
  <c r="I305" i="2"/>
  <c r="I237" i="2"/>
  <c r="I224" i="2"/>
  <c r="I217" i="2"/>
  <c r="I214" i="2"/>
  <c r="I210" i="2"/>
  <c r="I209" i="2"/>
  <c r="I199" i="2"/>
  <c r="I182" i="2"/>
  <c r="I178" i="2"/>
  <c r="I170" i="2"/>
  <c r="I162" i="2"/>
  <c r="I145" i="2"/>
  <c r="I140" i="2"/>
  <c r="I79" i="2"/>
  <c r="I54" i="2"/>
  <c r="I37" i="2"/>
  <c r="I35" i="2"/>
  <c r="I33" i="2"/>
  <c r="I31" i="2"/>
  <c r="I23" i="2"/>
  <c r="I22" i="2"/>
  <c r="I19" i="2"/>
  <c r="I18" i="2"/>
  <c r="I342" i="2"/>
  <c r="I222" i="2"/>
  <c r="I278" i="2"/>
  <c r="I275" i="2"/>
  <c r="I231" i="2"/>
  <c r="I221" i="2"/>
  <c r="I173" i="2"/>
  <c r="I168" i="2"/>
  <c r="I158" i="2"/>
  <c r="I155" i="2"/>
  <c r="I141" i="2"/>
  <c r="I48" i="2"/>
  <c r="I44" i="2"/>
  <c r="I40" i="2"/>
  <c r="I30" i="2"/>
  <c r="I29" i="2"/>
  <c r="I28" i="2"/>
  <c r="I27" i="2"/>
  <c r="I26" i="2"/>
  <c r="I24" i="2"/>
  <c r="I21" i="2"/>
  <c r="I20" i="2"/>
  <c r="I341" i="2"/>
  <c r="I327" i="2"/>
  <c r="I299" i="2"/>
  <c r="I283" i="2"/>
  <c r="I282" i="2"/>
  <c r="I265" i="2"/>
  <c r="I263" i="2"/>
  <c r="I257" i="2"/>
  <c r="I256" i="2"/>
  <c r="I255" i="2"/>
  <c r="I252" i="2"/>
  <c r="I242" i="2"/>
  <c r="I236" i="2"/>
  <c r="I234" i="2"/>
  <c r="I233" i="2"/>
  <c r="I228" i="2"/>
  <c r="I225" i="2"/>
  <c r="I223" i="2"/>
  <c r="I198" i="2"/>
  <c r="I196" i="2"/>
  <c r="I191" i="2"/>
  <c r="I189" i="2"/>
  <c r="I187" i="2"/>
  <c r="I157" i="2"/>
  <c r="I49" i="2"/>
  <c r="I334" i="2"/>
  <c r="I277" i="2"/>
  <c r="I205" i="2"/>
  <c r="I203" i="2"/>
  <c r="I192" i="2"/>
  <c r="I188" i="2"/>
  <c r="I184" i="2"/>
  <c r="I179" i="2"/>
  <c r="I153" i="2"/>
  <c r="I151" i="2"/>
  <c r="I150" i="2"/>
  <c r="I149" i="2"/>
  <c r="I147" i="2"/>
  <c r="I13" i="2"/>
  <c r="I345" i="2"/>
  <c r="I343" i="2"/>
  <c r="I339" i="2"/>
  <c r="I333" i="2"/>
  <c r="I325" i="2"/>
  <c r="I309" i="2"/>
  <c r="I300" i="2"/>
  <c r="I296" i="2"/>
  <c r="I292" i="2"/>
  <c r="I291" i="2"/>
  <c r="I280" i="2"/>
  <c r="I272" i="2"/>
  <c r="I261" i="2"/>
  <c r="I254" i="2"/>
  <c r="I251" i="2"/>
  <c r="I250" i="2"/>
  <c r="I245" i="2"/>
  <c r="I243" i="2"/>
  <c r="I238" i="2"/>
  <c r="I232" i="2"/>
  <c r="I216" i="2"/>
  <c r="I211" i="2"/>
  <c r="I208" i="2"/>
  <c r="I194" i="2"/>
  <c r="I174" i="2"/>
  <c r="I165" i="2"/>
  <c r="I164" i="2"/>
  <c r="I138" i="2"/>
  <c r="I137" i="2"/>
  <c r="I136" i="2"/>
  <c r="I133" i="2"/>
  <c r="I125" i="2"/>
  <c r="I121" i="2"/>
  <c r="I119" i="2"/>
  <c r="I116" i="2"/>
  <c r="I113" i="2"/>
  <c r="I112" i="2"/>
  <c r="I111" i="2"/>
  <c r="I108" i="2"/>
  <c r="I105" i="2"/>
  <c r="I103" i="2"/>
  <c r="I100" i="2"/>
  <c r="I96" i="2"/>
  <c r="I87" i="2"/>
  <c r="I76" i="2"/>
  <c r="I72" i="2"/>
  <c r="I66" i="2"/>
  <c r="I65" i="2"/>
  <c r="I63" i="2"/>
  <c r="I50" i="2"/>
  <c r="I46" i="2"/>
  <c r="I41" i="2"/>
  <c r="I32" i="2"/>
  <c r="I17" i="2"/>
  <c r="I16" i="2"/>
  <c r="I15" i="2"/>
  <c r="I14" i="2"/>
  <c r="I12" i="2"/>
  <c r="I10" i="2"/>
  <c r="I9" i="2"/>
  <c r="I8" i="2"/>
  <c r="I7" i="2"/>
  <c r="I6" i="2"/>
  <c r="I5" i="2"/>
  <c r="I4" i="2"/>
  <c r="I3" i="2"/>
  <c r="I324" i="2"/>
  <c r="I262" i="2"/>
  <c r="I227" i="2"/>
  <c r="I206" i="2"/>
  <c r="I169" i="2"/>
  <c r="I319" i="2"/>
  <c r="I308" i="2"/>
  <c r="I304" i="2"/>
  <c r="I273" i="2"/>
  <c r="I270" i="2"/>
  <c r="I246" i="2"/>
  <c r="I193" i="2"/>
  <c r="I156" i="2"/>
  <c r="I143" i="2"/>
  <c r="I142" i="2"/>
  <c r="I323" i="2"/>
  <c r="I279" i="2"/>
  <c r="I260" i="2"/>
  <c r="I248" i="2"/>
  <c r="I247" i="2"/>
  <c r="I239" i="2"/>
  <c r="I220" i="2"/>
  <c r="I218" i="2"/>
  <c r="I213" i="2"/>
  <c r="I212" i="2"/>
  <c r="I204" i="2"/>
  <c r="I135" i="2"/>
  <c r="I276" i="2"/>
  <c r="I244" i="2"/>
  <c r="I219" i="2"/>
  <c r="I195" i="2"/>
  <c r="I172" i="2"/>
  <c r="I167" i="2"/>
  <c r="I163" i="2"/>
  <c r="I139" i="2"/>
  <c r="I118" i="2"/>
  <c r="I92" i="2"/>
  <c r="I51" i="2"/>
  <c r="I43" i="2"/>
  <c r="I226" i="2"/>
  <c r="I159" i="2"/>
  <c r="I154" i="2"/>
  <c r="I146" i="2"/>
  <c r="I47" i="2"/>
  <c r="L50" i="1"/>
  <c r="L49" i="1"/>
  <c r="L48" i="1"/>
  <c r="L47" i="1"/>
  <c r="L46" i="1"/>
  <c r="L45" i="1"/>
  <c r="L41" i="1"/>
  <c r="L40" i="1"/>
  <c r="L39" i="1"/>
  <c r="L38" i="1"/>
  <c r="L35" i="1"/>
  <c r="L34" i="1"/>
  <c r="L33" i="1"/>
  <c r="L32" i="1"/>
  <c r="L31" i="1"/>
  <c r="L30" i="1"/>
  <c r="L29" i="1"/>
  <c r="L28" i="1"/>
  <c r="L43" i="1"/>
  <c r="L5" i="1"/>
  <c r="L6" i="1"/>
  <c r="L7" i="1"/>
  <c r="L8" i="1"/>
  <c r="L9" i="1"/>
  <c r="L4" i="1"/>
  <c r="L18" i="1"/>
  <c r="L16" i="1"/>
  <c r="L13" i="1"/>
  <c r="L3" i="1"/>
  <c r="L44" i="1"/>
  <c r="L25" i="1"/>
  <c r="L21" i="1"/>
  <c r="L19" i="1"/>
  <c r="L15" i="1"/>
  <c r="L42" i="1"/>
  <c r="L37" i="1"/>
  <c r="L36" i="1"/>
  <c r="L27" i="1"/>
  <c r="L26" i="1"/>
  <c r="L22" i="1"/>
  <c r="L17" i="1"/>
  <c r="L14" i="1"/>
  <c r="L12" i="1"/>
  <c r="L11" i="1"/>
  <c r="L24" i="1"/>
  <c r="L23" i="1"/>
  <c r="L20" i="1"/>
  <c r="L10" i="1"/>
</calcChain>
</file>

<file path=xl/connections.xml><?xml version="1.0" encoding="utf-8"?>
<connections xmlns="http://schemas.openxmlformats.org/spreadsheetml/2006/main">
  <connection id="1" name="clinical_gwas_results_bonferoni_gwas_annotation.txt" type="6" refreshedVersion="0" background="1" saveData="1">
    <textPr fileType="mac" sourceFile="Macintosh HD:Users:auv13:Downloads:clinical_gwas_results_bonferoni_gwas_annotation.txt">
      <textFields count="13">
        <textField/>
        <textField/>
        <textField/>
        <textField/>
        <textField/>
        <textField/>
        <textField/>
        <textField/>
        <textField/>
        <textField/>
        <textField/>
        <textField/>
        <textField/>
      </textFields>
    </textPr>
  </connection>
  <connection id="2" name="clinical_icd9_code_phewas_result_bonferoni_significant.txt" type="6" refreshedVersion="0" background="1" saveData="1">
    <textPr fileType="mac" sourceFile="Macintosh HD:Users:auv13:Downloads:clinical_icd9_code_phewas_result_bonferoni_significant.txt">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<sst xmlns="http://schemas.openxmlformats.org/spreadsheetml/2006/main" count="2030" uniqueCount="499">
  <si>
    <t>Gene</t>
  </si>
  <si>
    <t>TCF7L2</t>
  </si>
  <si>
    <t>T</t>
  </si>
  <si>
    <t>Two-hour glucose challenge</t>
  </si>
  <si>
    <t>CFB</t>
  </si>
  <si>
    <t>A</t>
  </si>
  <si>
    <t>VWA7</t>
  </si>
  <si>
    <t>G</t>
  </si>
  <si>
    <t>MSH5-SAPCD1</t>
  </si>
  <si>
    <t>,</t>
  </si>
  <si>
    <t>APOM</t>
  </si>
  <si>
    <t>Lung cancer,Lung cancer,Lung adenocarcinoma</t>
  </si>
  <si>
    <t>Systemic lupus erythematosus,Systemic lupus erythematosus</t>
  </si>
  <si>
    <t>CLIC1</t>
  </si>
  <si>
    <t>Cardiovascular disease risk factors,Apolipoprotein Levels,Carotid intima media thickness,Lipoprotein-associated phospholipase A2 activity and mass,Metabolite levels,Apolipoprotein Levels,Carotid intima media thickness</t>
  </si>
  <si>
    <t>Fasting glucose-related traits,Type 2 diabetes</t>
  </si>
  <si>
    <t>C2</t>
  </si>
  <si>
    <t>LDLR</t>
  </si>
  <si>
    <t>LDL cholesterol,LDL cholesterol,Cardiovascular disease risk factors,LDL cholesterol,Cholesterol, total,Metabolite levels,LDL cholesterol,Carotid intima media thickness,Lipoprotein-associated phospholipase A2 activity and mass</t>
  </si>
  <si>
    <t>Type 2 diabetes,Coronary heart disease</t>
  </si>
  <si>
    <t>C</t>
  </si>
  <si>
    <t>Type 2 diabetes,Fasting glucose-related traits (interaction with BMI),Type 2 diabetes,Type 2 diabetes,Glycated hemoglobin levels,Metabolic syndrome,Type 2 diabetes,Type 2 diabetes,Type 2 diabetes,Type 2 diabetes,Type 2 diabetes and other traits,Fasting insulin-related traits (interaction with BMI),Type 2 diabetes,Type 2 diabetes,Type 2 diabetes,Type 2 diabetes,Type 2 diabetes,Type 2 diabetes,Type 2 diabetes,Type 2 diabetes,Type 2 diabetes,Type 2 diabetes,Type 2 diabetes,Proinsulin levels,Type 2 diabetes</t>
  </si>
  <si>
    <t>Thyroid cancer</t>
  </si>
  <si>
    <t>PDE8B</t>
  </si>
  <si>
    <t>rs10037599</t>
  </si>
  <si>
    <t>rs10759944</t>
  </si>
  <si>
    <t>TNXB</t>
  </si>
  <si>
    <t>rs1150753</t>
  </si>
  <si>
    <t>rs12255372</t>
  </si>
  <si>
    <t>rs1269852</t>
  </si>
  <si>
    <t>rs1382879</t>
  </si>
  <si>
    <t>rs1443438</t>
  </si>
  <si>
    <t>Obesity-related traits</t>
  </si>
  <si>
    <t>rs3101018</t>
  </si>
  <si>
    <t>rs3130484</t>
  </si>
  <si>
    <t>rs3131378</t>
  </si>
  <si>
    <t>rs3132445</t>
  </si>
  <si>
    <t>rs4074720</t>
  </si>
  <si>
    <t>rs4132670</t>
  </si>
  <si>
    <t>rs519417</t>
  </si>
  <si>
    <t>rs6585196</t>
  </si>
  <si>
    <t>rs6585201</t>
  </si>
  <si>
    <t>CELSR2</t>
  </si>
  <si>
    <t>rs660240</t>
  </si>
  <si>
    <t>LDL cholesterol,Cardiovascular disease risk factors</t>
  </si>
  <si>
    <t>rs7850258</t>
  </si>
  <si>
    <t>Hypothyroidism</t>
  </si>
  <si>
    <t>rs7901275</t>
  </si>
  <si>
    <t>CSNK2B</t>
  </si>
  <si>
    <t>rs9267531</t>
  </si>
  <si>
    <t>rs9273363</t>
  </si>
  <si>
    <t>SNP</t>
  </si>
  <si>
    <t>CHR</t>
  </si>
  <si>
    <t>BP</t>
  </si>
  <si>
    <t>Allele</t>
  </si>
  <si>
    <t>Clinical Lab Frequency</t>
  </si>
  <si>
    <t>ICD9 Code Frequency</t>
  </si>
  <si>
    <t>Clinical Lab</t>
  </si>
  <si>
    <t>ICD9 Code</t>
  </si>
  <si>
    <t>Clinical Lab SE</t>
  </si>
  <si>
    <t>Clinical Lab Pval</t>
  </si>
  <si>
    <t>Sample Size</t>
  </si>
  <si>
    <t>Low Density Lipoprotein</t>
  </si>
  <si>
    <t>Thyroid Stimulating Hormones (Log Transform)</t>
  </si>
  <si>
    <t>Cholesterol</t>
  </si>
  <si>
    <t>Glucose (Log Transform)</t>
  </si>
  <si>
    <t>Hemoglobin</t>
  </si>
  <si>
    <t>WBC Count</t>
  </si>
  <si>
    <t>Triglycerides (Log Transform)</t>
  </si>
  <si>
    <t>APOC1</t>
  </si>
  <si>
    <t>PTCSC2</t>
  </si>
  <si>
    <t>NA</t>
  </si>
  <si>
    <t>Iron status biomarkers</t>
  </si>
  <si>
    <t>SIK3</t>
  </si>
  <si>
    <t>Triglycerides,Metabolic traits</t>
  </si>
  <si>
    <t>Age-related macular degeneration,HDL cholesterol,Phospholipid levels (plasma),Metabolic syndrome (bivariate traits),Age-related macular degeneration,Cardiovascular disease risk factors</t>
  </si>
  <si>
    <t>Triglycerides,Triglycerides,HDL cholesterol,HDL cholesterol</t>
  </si>
  <si>
    <t>Metabolic syndrome,Waist Circumference - Triglycerides (WC-TG),HDL Cholesterol - Triglycerides (HDLC-TG)</t>
  </si>
  <si>
    <t>Cholesterol, total,Triglycerides,LDL cholesterol</t>
  </si>
  <si>
    <t>Triglycerides</t>
  </si>
  <si>
    <t>DOCK7</t>
  </si>
  <si>
    <t>BAZ1B</t>
  </si>
  <si>
    <t>Triglycerides-Blood Pressure (TG-BP)</t>
  </si>
  <si>
    <t>Thyroid volume,Thyroid volume</t>
  </si>
  <si>
    <t>Carotenoid and tocopherol levels,Cholesterol, total,Triglycerides,LDL cholesterol</t>
  </si>
  <si>
    <t>Cardiovascular disease risk factors</t>
  </si>
  <si>
    <t>Triglycerides,Lipoprotein-associated phospholipase A2 activity and mass,Metabolic syndrome (bivariate traits)</t>
  </si>
  <si>
    <t>Mean platelet volume,Mean platelet volume</t>
  </si>
  <si>
    <t>Triglycerides,Metabolite levels,HDL cholesterol,HDL cholesterol,Triglycerides</t>
  </si>
  <si>
    <t>Coronary heart disease,LDL cholesterol,Lipoprotein-associated phospholipase A2 activity and mass</t>
  </si>
  <si>
    <t>HDL Cholesterol - Triglycerides (HDLC-TG)</t>
  </si>
  <si>
    <t>LPL</t>
  </si>
  <si>
    <t>Metabolic syndrome (bivariate traits)</t>
  </si>
  <si>
    <t>HDL cholesterol,Metabolite levels,Cholesterol, total,HDL cholesterol,Red blood cell traits,Triglycerides,Metabolic syndrome,HDL cholesterol,Cholesterol, total</t>
  </si>
  <si>
    <t>HDL cholesterol,Cholesterol</t>
  </si>
  <si>
    <t>Protein C levels</t>
  </si>
  <si>
    <t>Triglycerides,HDL cholesterol,Triglycerides,Triglycerides</t>
  </si>
  <si>
    <t>Cardiovascular disease risk factors,Metabolic syndrome (bivariate traits),Metabolic syndrome,HDL Cholesterol - Triglycerides (HDLC-TG),Metabolite levels,HDL cholesterol</t>
  </si>
  <si>
    <t>HDL cholesterol</t>
  </si>
  <si>
    <t>HDL cholesterol,HDL cholesterol,Triglycerides,Triglycerides</t>
  </si>
  <si>
    <t>Waist Circumference - Triglycerides (WC-TG),Metabolic syndrome,HDL Cholesterol - Triglycerides (HDLC-TG)</t>
  </si>
  <si>
    <t>HDL cholesterol,Metabolic syndrome,Waist circumference and related phenotypes</t>
  </si>
  <si>
    <t>,,</t>
  </si>
  <si>
    <t>Caffeine consumption,Triglycerides</t>
  </si>
  <si>
    <t>BAZ1B,BAZ1B</t>
  </si>
  <si>
    <t>Metabolic syndrome,HDL Cholesterol - Triglycerides (HDLC-TG),Triglycerides-Blood Pressure (TG-BP),Waist Circumference - Triglycerides (WC-TG)</t>
  </si>
  <si>
    <t>Liver enzyme levels</t>
  </si>
  <si>
    <t>PNPLA3</t>
  </si>
  <si>
    <t>PCSK7</t>
  </si>
  <si>
    <t>Lipoprotein-associated phospholipase A2 activity and mass,Cardiovascular disease risk factors</t>
  </si>
  <si>
    <t>LIPC</t>
  </si>
  <si>
    <t>BUD13</t>
  </si>
  <si>
    <t>HDL cholesterol,Triglycerides,LDL cholesterol,Triglycerides,Triglycerides,Cholesterol, total</t>
  </si>
  <si>
    <t>MSH5-SAPCD1,MSH5</t>
  </si>
  <si>
    <t>Metabolic syndrome (bivariate traits),Age-related macular degeneration,Age-related macular degeneration,HDL cholesterol,Cholesterol, total,LDL cholesterol,Metabolic syndrome,HDL cholesterol,HDL cholesterol,Waist circumference and related phenotypes,Lipid metabolism phenotypes,HDL cholesterol,Triglycerides,Lipoprotein-associated phospholipase A2 activity and mass</t>
  </si>
  <si>
    <t>Hematological parameters</t>
  </si>
  <si>
    <t>HDL cholesterol,HDL cholesterol</t>
  </si>
  <si>
    <t>MRI atrophy measures,HDL cholesterol</t>
  </si>
  <si>
    <t>HDL cholesterol,Metabolite levels,Triglycerides</t>
  </si>
  <si>
    <t>White blood cell types,Neutrophil count</t>
  </si>
  <si>
    <t>Mean corpuscular hemoglobin concentration,Mean corpuscular volume</t>
  </si>
  <si>
    <t>Age-related macular degeneration,Age-related macular degeneration</t>
  </si>
  <si>
    <t>Cholesterol, total,HDL cholesterol,HDL cholesterol</t>
  </si>
  <si>
    <t>LDL cholesterol,Lipoprotein-associated phospholipase A2 activity and mass,LDL cholesterol,Coronary heart disease,Coronary heart disease,LDL cholesterol,Metabolite levels</t>
  </si>
  <si>
    <t>LDL cholesterol,Cholesterol, total</t>
  </si>
  <si>
    <t>Cholesterol, total,Progranulin levels,Coronary heart disease,Response to statin therapy,LDL cholesterol,LDL cholesterol,Myocardial infarction (early onset),LDL cholesterol</t>
  </si>
  <si>
    <t>Red blood cell traits,Red blood cell traits,Red blood cell traits</t>
  </si>
  <si>
    <t>Hypertriglyceridemia</t>
  </si>
  <si>
    <t>Protein quantitative trait loci</t>
  </si>
  <si>
    <t>PAFAH1B2</t>
  </si>
  <si>
    <t>Biochemical measures</t>
  </si>
  <si>
    <t>CETP</t>
  </si>
  <si>
    <t>Red blood cell traits,Mean corpuscular hemoglobin,Hematology traits,Red blood cell traits,Mean corpuscular volume,Hematology traits,Red blood cell traits,Mean corpuscular hemoglobin,Hematology traits,Red blood cell traits,Mean corpuscular volume,Hematology traits,Red blood cell traits,Mean corpuscular hemoglobin,Hematology traits,Red blood cell traits,Mean corpuscular volume,Hematology traits</t>
  </si>
  <si>
    <t>Mean corpuscular hemoglobin</t>
  </si>
  <si>
    <t>Waist Circumference - Triglycerides (WC-TG),Sex hormone-binding globulin levels,Sex hormone-binding globulin levels,Crohn's disease,Palmitoleic acid (16:1n-7) plasma levels,Calcium levels,Urate levels,Sex hormone-binding globulin levels,Breast size,Triglycerides-Blood Pressure (TG-BP),Palmitic acid (16:0) plasma levels</t>
  </si>
  <si>
    <t>White blood cell types,Other erythrocyte phenotypes</t>
  </si>
  <si>
    <t>Beta thalassemia/hemoglobin E disease</t>
  </si>
  <si>
    <t>Hematocrit,Other erythrocyte phenotypes</t>
  </si>
  <si>
    <t>Red blood cell traits,Mean platelet volume</t>
  </si>
  <si>
    <t>Coronary heart disease,Triglycerides,Cholesterol, total,Hypertriglyceridemia,Metabolic syndrome,HDL cholesterol,Phospholipid levels (plasma),HDL cholesterol,Lipoprotein-associated phospholipase A2 activity and mass,Vitamin E levels,Triglycerides,LDL cholesterol,HDL cholesterol,Metabolite levels,Response to Vitamin E supplementation,Response to Vitamin E supplementation</t>
  </si>
  <si>
    <t>exm1242986</t>
  </si>
  <si>
    <t>exm1242998</t>
  </si>
  <si>
    <t>exm1317660</t>
  </si>
  <si>
    <t>GSDMA</t>
  </si>
  <si>
    <t>exm1317662</t>
  </si>
  <si>
    <t>exm1317689</t>
  </si>
  <si>
    <t>exm1418902</t>
  </si>
  <si>
    <t>ANGPTL4</t>
  </si>
  <si>
    <t>exm1447311</t>
  </si>
  <si>
    <t>TM6SF2</t>
  </si>
  <si>
    <t>exm1615904</t>
  </si>
  <si>
    <t>Nonalcoholic fatty liver disease,Nonalcoholic fatty liver disease,Liver enzyme levels (alanine transaminase)</t>
  </si>
  <si>
    <t>SAMM50</t>
  </si>
  <si>
    <t>exm166548</t>
  </si>
  <si>
    <t>GCSAML</t>
  </si>
  <si>
    <t>exm181733</t>
  </si>
  <si>
    <t>Hypertriglyceridemia,Serum total protein level,Metabolite levels,Serum total protein level,Metabolite levels,Serum albumin level,Serum albumin level,Lipoprotein-associated phospholipase A2 activity and mass,Metabolic traits,Non-albumin protein levels,Triglycerides,Liver enzyme levels (gamma-glutamyl transferase),Triglycerides,Cardiovascular disease risk factors,Two-hour glucose challenge,Urate levels,C-reactive protein,Cholesterol, total,Waist circumference and related phenotypes,Platelet counts,Chronic kidney disease,Serum albumin level</t>
  </si>
  <si>
    <t>C2orf16</t>
  </si>
  <si>
    <t>exm181843</t>
  </si>
  <si>
    <t>Waist Circumference - Triglycerides (WC-TG)</t>
  </si>
  <si>
    <t>exm182139</t>
  </si>
  <si>
    <t>GPN1</t>
  </si>
  <si>
    <t>exm2265454</t>
  </si>
  <si>
    <t>ARHGEF3</t>
  </si>
  <si>
    <t>MLXIPL</t>
  </si>
  <si>
    <t>exm625685</t>
  </si>
  <si>
    <t>exm62588</t>
  </si>
  <si>
    <t>LDL cholesterol,Response to statin therapy (LDL-C)</t>
  </si>
  <si>
    <t>exm686306</t>
  </si>
  <si>
    <t>Metabolic syndrome</t>
  </si>
  <si>
    <t>exm686341</t>
  </si>
  <si>
    <t>exm812895</t>
  </si>
  <si>
    <t>MRC1,MRC1</t>
  </si>
  <si>
    <t>exm812897</t>
  </si>
  <si>
    <t>exm957556</t>
  </si>
  <si>
    <t>exm957617</t>
  </si>
  <si>
    <t>ZNF259</t>
  </si>
  <si>
    <t>exm957713</t>
  </si>
  <si>
    <t>APOA5</t>
  </si>
  <si>
    <t>exm957773</t>
  </si>
  <si>
    <t>APOA4</t>
  </si>
  <si>
    <t>exm958032</t>
  </si>
  <si>
    <t>rs10105606</t>
  </si>
  <si>
    <t>rs10159255</t>
  </si>
  <si>
    <t>rs1045929</t>
  </si>
  <si>
    <t>MED24</t>
  </si>
  <si>
    <t>rs10466588</t>
  </si>
  <si>
    <t>rs10493322</t>
  </si>
  <si>
    <t>USP1</t>
  </si>
  <si>
    <t>rs1051921</t>
  </si>
  <si>
    <t>rs1059611</t>
  </si>
  <si>
    <t>rs1074849</t>
  </si>
  <si>
    <t>rs10759960</t>
  </si>
  <si>
    <t>rs10789117</t>
  </si>
  <si>
    <t>rs10799824</t>
  </si>
  <si>
    <t>Thyroid hormone levels,Thyroid hormone levels,Thyroid hormone levels</t>
  </si>
  <si>
    <t>rs10808546</t>
  </si>
  <si>
    <t>rs10889337</t>
  </si>
  <si>
    <t>rs11071380</t>
  </si>
  <si>
    <t>rs11078930</t>
  </si>
  <si>
    <t>PSMD3</t>
  </si>
  <si>
    <t>rs11130549</t>
  </si>
  <si>
    <t>rs1168045</t>
  </si>
  <si>
    <t>rs1178947</t>
  </si>
  <si>
    <t>FZD9</t>
  </si>
  <si>
    <t>rs1178977</t>
  </si>
  <si>
    <t>Urate levels</t>
  </si>
  <si>
    <t>rs11807599</t>
  </si>
  <si>
    <t>rs11974409</t>
  </si>
  <si>
    <t>TBL2</t>
  </si>
  <si>
    <t>rs11991231</t>
  </si>
  <si>
    <t>rs12292921</t>
  </si>
  <si>
    <t>rs12309</t>
  </si>
  <si>
    <t>rs12341993</t>
  </si>
  <si>
    <t>ABCA1</t>
  </si>
  <si>
    <t>rs12348691</t>
  </si>
  <si>
    <t>rs12453334</t>
  </si>
  <si>
    <t>rs12539316</t>
  </si>
  <si>
    <t>Gamma glutamyl transpeptidase</t>
  </si>
  <si>
    <t>rs12708454</t>
  </si>
  <si>
    <t>rs12908474</t>
  </si>
  <si>
    <t>rs13062174</t>
  </si>
  <si>
    <t>rs13158164</t>
  </si>
  <si>
    <t>rs13226650</t>
  </si>
  <si>
    <t>rs13230514</t>
  </si>
  <si>
    <t>rs13244268</t>
  </si>
  <si>
    <t>rs13329672</t>
  </si>
  <si>
    <t>rs1344142</t>
  </si>
  <si>
    <t>rs1351283</t>
  </si>
  <si>
    <t>rs1351452</t>
  </si>
  <si>
    <t>rs1354034</t>
  </si>
  <si>
    <t>Platelet counts,Platelet counts,Mean platelet volume,Platelet counts,Platelet counts</t>
  </si>
  <si>
    <t>rs1443435</t>
  </si>
  <si>
    <t>FOXE1</t>
  </si>
  <si>
    <t>rs1547247</t>
  </si>
  <si>
    <t>rs1561961</t>
  </si>
  <si>
    <t>C9orf156</t>
  </si>
  <si>
    <t>rs1569534</t>
  </si>
  <si>
    <t>rs1570694</t>
  </si>
  <si>
    <t>rs17064262</t>
  </si>
  <si>
    <t>rs17091905</t>
  </si>
  <si>
    <t>Cardiovascular disease risk factors,Cardiovascular disease risk factors</t>
  </si>
  <si>
    <t>rs17120029</t>
  </si>
  <si>
    <t>rs17145750</t>
  </si>
  <si>
    <t>Liver enzyme levels (gamma-glutamyl transferase)</t>
  </si>
  <si>
    <t>rs17198824</t>
  </si>
  <si>
    <t>rs1728918</t>
  </si>
  <si>
    <t>Crohn's disease</t>
  </si>
  <si>
    <t>rs1748197</t>
  </si>
  <si>
    <t>rs1800777</t>
  </si>
  <si>
    <t>rs180326</t>
  </si>
  <si>
    <t>rs180360</t>
  </si>
  <si>
    <t>rs183130</t>
  </si>
  <si>
    <t>rs1864163</t>
  </si>
  <si>
    <t>rs1877432</t>
  </si>
  <si>
    <t>rs1892948</t>
  </si>
  <si>
    <t>rs2050019</t>
  </si>
  <si>
    <t>rs2070665</t>
  </si>
  <si>
    <t>APOA1</t>
  </si>
  <si>
    <t>rs210134</t>
  </si>
  <si>
    <t>Mean platelet volume,Platelet counts,Platelet counts</t>
  </si>
  <si>
    <t>rs210142</t>
  </si>
  <si>
    <t>Chronic lymphocytic leukemia</t>
  </si>
  <si>
    <t>BAK1</t>
  </si>
  <si>
    <t>rs2143571</t>
  </si>
  <si>
    <t>Nonalcoholic fatty liver disease</t>
  </si>
  <si>
    <t>rs2223385</t>
  </si>
  <si>
    <t>rs2227315</t>
  </si>
  <si>
    <t>rs2272289</t>
  </si>
  <si>
    <t>PHLDB2</t>
  </si>
  <si>
    <t>rs2286276</t>
  </si>
  <si>
    <t>rs2302777</t>
  </si>
  <si>
    <t>rs2302872</t>
  </si>
  <si>
    <t>DPP4</t>
  </si>
  <si>
    <t>rs2477661</t>
  </si>
  <si>
    <t>rs256</t>
  </si>
  <si>
    <t>rs25645</t>
  </si>
  <si>
    <t>CSF3</t>
  </si>
  <si>
    <t>rs261332</t>
  </si>
  <si>
    <t>rs2896019</t>
  </si>
  <si>
    <t>rs289714</t>
  </si>
  <si>
    <t>rs2954022</t>
  </si>
  <si>
    <t>rs327</t>
  </si>
  <si>
    <t>rs34064365</t>
  </si>
  <si>
    <t>rs343</t>
  </si>
  <si>
    <t>rs35038329</t>
  </si>
  <si>
    <t>rs3809272</t>
  </si>
  <si>
    <t>FAM109A</t>
  </si>
  <si>
    <t>rs3817588</t>
  </si>
  <si>
    <t>GCKR</t>
  </si>
  <si>
    <t>rs3847300</t>
  </si>
  <si>
    <t>rs3847303</t>
  </si>
  <si>
    <t>rs3859192</t>
  </si>
  <si>
    <t>White blood cell count</t>
  </si>
  <si>
    <t>rs3902025</t>
  </si>
  <si>
    <t>rs3913007</t>
  </si>
  <si>
    <t>rs395908</t>
  </si>
  <si>
    <t>PVRL2</t>
  </si>
  <si>
    <t>rs4065321</t>
  </si>
  <si>
    <t>rs415799</t>
  </si>
  <si>
    <t>rs4466415</t>
  </si>
  <si>
    <t>rs4523270</t>
  </si>
  <si>
    <t>rs4665382</t>
  </si>
  <si>
    <t>rs4704397</t>
  </si>
  <si>
    <t>Hypothyroidism,Thyroid stimulating hormone</t>
  </si>
  <si>
    <t>rs4783961</t>
  </si>
  <si>
    <t>rs4823173</t>
  </si>
  <si>
    <t>rs4970834</t>
  </si>
  <si>
    <t>rs508487</t>
  </si>
  <si>
    <t>rs528647</t>
  </si>
  <si>
    <t>rs5745568</t>
  </si>
  <si>
    <t>rs583609</t>
  </si>
  <si>
    <t>rs588136</t>
  </si>
  <si>
    <t>rs651821</t>
  </si>
  <si>
    <t>Lipid metabolism phenotypes,Triglycerides</t>
  </si>
  <si>
    <t>rs6587980</t>
  </si>
  <si>
    <t>rs6589574</t>
  </si>
  <si>
    <t>rs672058</t>
  </si>
  <si>
    <t>rs6760250</t>
  </si>
  <si>
    <t>ZNF512</t>
  </si>
  <si>
    <t>rs6885813</t>
  </si>
  <si>
    <t>rs691461</t>
  </si>
  <si>
    <t>rs6920211</t>
  </si>
  <si>
    <t>rs6982502</t>
  </si>
  <si>
    <t>rs709592</t>
  </si>
  <si>
    <t>rs7171102</t>
  </si>
  <si>
    <t>rs7205804</t>
  </si>
  <si>
    <t>rs7350789</t>
  </si>
  <si>
    <t>rs7357631</t>
  </si>
  <si>
    <t>rs7502514</t>
  </si>
  <si>
    <t>rs7502912</t>
  </si>
  <si>
    <t>rs7528419</t>
  </si>
  <si>
    <t>Lipoprotein-associated phospholipase A2 activity and mass</t>
  </si>
  <si>
    <t>rs7777102</t>
  </si>
  <si>
    <t>rs780092</t>
  </si>
  <si>
    <t>Triglycerides,Metabolite levels</t>
  </si>
  <si>
    <t>GCKR,GCKR</t>
  </si>
  <si>
    <t>rs780094</t>
  </si>
  <si>
    <t>Uric acid levels,Triglycerides,Fasting insulin-related traits (interaction with BMI),LDL cholesterol,Phospholipid levels (plasma),Triglycerides,Fasting glucose-related traits (interaction with BMI),C-reactive protein,Fasting glucose-related traits,Fasting insulin-related traits,Triglycerides,Metabolic traits,Metabolic syndrome</t>
  </si>
  <si>
    <t>rs7841189</t>
  </si>
  <si>
    <t>rs7848973</t>
  </si>
  <si>
    <t>rs7866436</t>
  </si>
  <si>
    <t>rs7870795</t>
  </si>
  <si>
    <t>rs8066582</t>
  </si>
  <si>
    <t>rs8070454</t>
  </si>
  <si>
    <t>rs8078723</t>
  </si>
  <si>
    <t>C-reactive protein and white blood cell count</t>
  </si>
  <si>
    <t>rs8079416</t>
  </si>
  <si>
    <t>rs925487</t>
  </si>
  <si>
    <t>rs9321485</t>
  </si>
  <si>
    <t>rs9389269</t>
  </si>
  <si>
    <t>Red blood cell traits</t>
  </si>
  <si>
    <t>rs9483798</t>
  </si>
  <si>
    <t>rs9644637</t>
  </si>
  <si>
    <t>rs9686502</t>
  </si>
  <si>
    <t>rs9687206</t>
  </si>
  <si>
    <t>Phenotype</t>
  </si>
  <si>
    <t>Allele Frequency</t>
  </si>
  <si>
    <t>ICD-9 Code</t>
  </si>
  <si>
    <t>ICD-9 Code Desc</t>
  </si>
  <si>
    <t>rs602633</t>
  </si>
  <si>
    <t>rs558702</t>
  </si>
  <si>
    <t>Bonferoni corrected SNPs in both Clinical and ICD-9 PheWAS</t>
  </si>
  <si>
    <t>Bonferoni corrected SNPs in Clinical Lab PheWAS</t>
  </si>
  <si>
    <t>Bonferoni corrected SNPs in ICD-9 code PheWAS</t>
  </si>
  <si>
    <t>NHGRI GWAS Trait</t>
  </si>
  <si>
    <t xml:space="preserve"> b</t>
  </si>
  <si>
    <t>Lung cancer,Lung adenocarcinoma</t>
  </si>
  <si>
    <t>Systemic lupus erythematosus</t>
  </si>
  <si>
    <t>Cardiovascular disease risk factors,Apolipoprotein Levels,Carotid intima media thickness,Lipoprotein-associated phospholipase A2 activity and mass,Metabolite levels</t>
  </si>
  <si>
    <t>LDL cholesterol,Cardiovascular disease risk factors,Cholesterol, total,Metabolite levels,Carotid intima media thickness,Lipoprotein-associated phospholipase A2 activity and mass</t>
  </si>
  <si>
    <t>Type 2 diabetes,Fasting glucose-related traits (interaction with BMI),Glycated hemoglobin levels,Metabolic syndrome,Type 2 diabetes and other traits,Fasting insulin-related traits (interaction with BMI),Proinsulin levels</t>
  </si>
  <si>
    <t>rs445925</t>
  </si>
  <si>
    <t>rs965513</t>
  </si>
  <si>
    <t>rs7903146</t>
  </si>
  <si>
    <t>rs1270942</t>
  </si>
  <si>
    <t>rs3117582</t>
  </si>
  <si>
    <t>rs3117577</t>
  </si>
  <si>
    <t>rs3101017</t>
  </si>
  <si>
    <t>rs7901695</t>
  </si>
  <si>
    <t>rs6511720</t>
  </si>
  <si>
    <t>rs4506565</t>
  </si>
  <si>
    <t>rs3115671</t>
  </si>
  <si>
    <t>rs3117574</t>
  </si>
  <si>
    <t>rs3131379</t>
  </si>
  <si>
    <t>rs3131383</t>
  </si>
  <si>
    <t>rs12243326</t>
  </si>
  <si>
    <t>rs497309</t>
  </si>
  <si>
    <t>Type I Diabetes Mellitus</t>
  </si>
  <si>
    <t>Type II Diabetes Mellitus</t>
  </si>
  <si>
    <t>Hyperlipidemia</t>
  </si>
  <si>
    <t>High Density Lipoprotein (Log Transformed)</t>
  </si>
  <si>
    <t>Aspartate Amino Transferase (Log Transform)</t>
  </si>
  <si>
    <t>Alanine Amino Transferase (Log Transform)</t>
  </si>
  <si>
    <t>Platelets</t>
  </si>
  <si>
    <t>White Blood Cell Count</t>
  </si>
  <si>
    <t>Red Blood Cell Count</t>
  </si>
  <si>
    <t>Hemoglobin A1c</t>
  </si>
  <si>
    <t>Thyro Globulin Antibody</t>
  </si>
  <si>
    <t>rs1748195</t>
  </si>
  <si>
    <t>rs3890182</t>
  </si>
  <si>
    <t>rs599839</t>
  </si>
  <si>
    <t>rs9494145</t>
  </si>
  <si>
    <t>rs3761472</t>
  </si>
  <si>
    <t>rs1919127</t>
  </si>
  <si>
    <t>rs646776</t>
  </si>
  <si>
    <t>rs1800588</t>
  </si>
  <si>
    <t>rs9376092</t>
  </si>
  <si>
    <t>rs9376090</t>
  </si>
  <si>
    <t>rs4895441</t>
  </si>
  <si>
    <t>rs493258</t>
  </si>
  <si>
    <t>rs2281135</t>
  </si>
  <si>
    <t>rs385893</t>
  </si>
  <si>
    <t>rs1178979</t>
  </si>
  <si>
    <t>rs17145738</t>
  </si>
  <si>
    <t>rs4775041</t>
  </si>
  <si>
    <t>rs3764261</t>
  </si>
  <si>
    <t>rs1800775</t>
  </si>
  <si>
    <t>rs9939224</t>
  </si>
  <si>
    <t>rs2266788</t>
  </si>
  <si>
    <t>rs35332062</t>
  </si>
  <si>
    <t>rs780093</t>
  </si>
  <si>
    <t>rs15285</t>
  </si>
  <si>
    <t>rs247616</t>
  </si>
  <si>
    <t>rs173539</t>
  </si>
  <si>
    <t>rs7499892</t>
  </si>
  <si>
    <t>rs1532624</t>
  </si>
  <si>
    <t>rs964184</t>
  </si>
  <si>
    <t>rs7776054</t>
  </si>
  <si>
    <t>rs7775698</t>
  </si>
  <si>
    <t>rs9402686</t>
  </si>
  <si>
    <t>rs9373124</t>
  </si>
  <si>
    <t>rs10790162</t>
  </si>
  <si>
    <t>rs2075290</t>
  </si>
  <si>
    <t>rs1532085</t>
  </si>
  <si>
    <t>rs9326246</t>
  </si>
  <si>
    <t>rs7350481</t>
  </si>
  <si>
    <t>rs2043085</t>
  </si>
  <si>
    <t>rs9483788</t>
  </si>
  <si>
    <t>rs4794822</t>
  </si>
  <si>
    <t>rs10468017</t>
  </si>
  <si>
    <t>rs17482753</t>
  </si>
  <si>
    <t>rs13702</t>
  </si>
  <si>
    <t>rs10096633</t>
  </si>
  <si>
    <t>rs10503669</t>
  </si>
  <si>
    <t>rs7016880</t>
  </si>
  <si>
    <t>rs11823543</t>
  </si>
  <si>
    <t>rs12678919</t>
  </si>
  <si>
    <t>rs28927680</t>
  </si>
  <si>
    <t>rs326</t>
  </si>
  <si>
    <t>rs301</t>
  </si>
  <si>
    <t>rs12286037</t>
  </si>
  <si>
    <t>rs2083637</t>
  </si>
  <si>
    <t>rs1260333</t>
  </si>
  <si>
    <t>rs1441756</t>
  </si>
  <si>
    <t>rs4938303</t>
  </si>
  <si>
    <t>rs2240466</t>
  </si>
  <si>
    <t>rs12280753</t>
  </si>
  <si>
    <t>rs17145713</t>
  </si>
  <si>
    <t>rs12272004</t>
  </si>
  <si>
    <t>rs920915</t>
  </si>
  <si>
    <t>rs12740374</t>
  </si>
  <si>
    <t>rs629301</t>
  </si>
  <si>
    <t>rs264</t>
  </si>
  <si>
    <t>rs2954029</t>
  </si>
  <si>
    <t>rs6569992</t>
  </si>
  <si>
    <t>rs3905000</t>
  </si>
  <si>
    <t>rs261334</t>
  </si>
  <si>
    <t>rs7112513</t>
  </si>
  <si>
    <t>rs1167998</t>
  </si>
  <si>
    <t>rs236918</t>
  </si>
  <si>
    <t>rs2131925</t>
  </si>
  <si>
    <t>rs12485738</t>
  </si>
  <si>
    <t>rs10047462</t>
  </si>
  <si>
    <t>rs10889353</t>
  </si>
  <si>
    <t>rs4939883</t>
  </si>
  <si>
    <t>rs12138950</t>
  </si>
  <si>
    <t>Beta</t>
  </si>
  <si>
    <t>SE</t>
  </si>
  <si>
    <t>MRC1</t>
  </si>
  <si>
    <t>PCSK9</t>
  </si>
  <si>
    <t xml:space="preserve">Type I Diabetes Mellitus </t>
  </si>
  <si>
    <t>P-value</t>
  </si>
  <si>
    <t>Cases</t>
  </si>
  <si>
    <t>Controls</t>
  </si>
  <si>
    <t>P-Value</t>
  </si>
  <si>
    <t>ICD9 Code Description</t>
  </si>
  <si>
    <t>ICD-9 Code Beta</t>
  </si>
  <si>
    <t>ICD-9 Code SE</t>
  </si>
  <si>
    <t>Clinical lab Beta</t>
  </si>
  <si>
    <t>ICD-9 Code P-value</t>
  </si>
  <si>
    <t>ICD-9 Code Cases</t>
  </si>
  <si>
    <t>ICD-9 Code Controls</t>
  </si>
  <si>
    <t>Beta/SD</t>
  </si>
  <si>
    <t>Clinical lab Beta/SD</t>
  </si>
  <si>
    <t>rs10158897</t>
  </si>
  <si>
    <t>rs2000614</t>
  </si>
  <si>
    <t>rs11208004</t>
  </si>
  <si>
    <t>Lipid Traits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</si>
</sst>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00"/>
      <name val="Courier"/>
    </font>
    <font>
      <b/>
      <sz val="18"/>
      <color theme="1"/>
      <name val="Calibri"/>
      <scheme val="minor"/>
    </font>
    <font>
      <b/>
      <sz val="18"/>
      <color rgb="FF000000"/>
      <name val="Calibri"/>
      <scheme val="minor"/>
    </font>
    <font>
      <sz val="12"/>
      <color rgb="FF000000"/>
      <name val="Calibri"/>
      <family val="2"/>
      <scheme val="minor"/>
    </font>
    <font>
      <sz val="14"/>
      <color rgb="FF000000"/>
      <name val="Times"/>
    </font>
    <font>
      <sz val="8"/>
      <name val="Calibri"/>
      <family val="2"/>
      <scheme val="minor"/>
    </font>
    <font>
      <sz val="12"/>
      <name val="Calibri"/>
    </font>
  </fonts>
  <fills count="2">
    <fill>
      <patternFill patternType="none"/>
    </fill>
    <fill>
      <patternFill patternType="gray125"/>
    </fill>
  </fills>
  <borders count="2">
    <border>
      <left/>
      <right/>
      <top/>
      <bottom/>
      <diagonal/>
    </border>
    <border>
      <left/>
      <right style="thin">
        <color auto="1"/>
      </right>
      <top/>
      <bottom/>
      <diagonal/>
    </border>
  </borders>
  <cellStyleXfs count="5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11" fontId="0" fillId="0" borderId="0" xfId="0" applyNumberFormat="1"/>
    <xf numFmtId="0" fontId="1" fillId="0" borderId="0" xfId="0" applyFont="1"/>
    <xf numFmtId="0" fontId="0" fillId="0" borderId="1" xfId="0" applyBorder="1"/>
    <xf numFmtId="0" fontId="0" fillId="0" borderId="0" xfId="0" applyAlignment="1">
      <alignment wrapText="1"/>
    </xf>
    <xf numFmtId="0" fontId="4" fillId="0" borderId="0" xfId="0" applyFont="1"/>
    <xf numFmtId="2" fontId="0" fillId="0" borderId="0" xfId="0" applyNumberFormat="1"/>
    <xf numFmtId="0" fontId="5" fillId="0" borderId="0" xfId="0" applyFont="1"/>
    <xf numFmtId="0" fontId="8" fillId="0" borderId="0" xfId="0" applyFont="1"/>
    <xf numFmtId="11" fontId="8" fillId="0" borderId="0" xfId="0" applyNumberFormat="1" applyFont="1"/>
    <xf numFmtId="0" fontId="0" fillId="0" borderId="0" xfId="0" applyFill="1"/>
    <xf numFmtId="0" fontId="1" fillId="0" borderId="0" xfId="0" applyFont="1" applyFill="1"/>
    <xf numFmtId="11" fontId="0" fillId="0" borderId="0" xfId="0" applyNumberFormat="1" applyFill="1"/>
    <xf numFmtId="0" fontId="7" fillId="0" borderId="0" xfId="0" applyFont="1" applyFill="1"/>
    <xf numFmtId="0" fontId="10" fillId="0" borderId="0" xfId="0" applyFont="1" applyFill="1"/>
    <xf numFmtId="164" fontId="0" fillId="0" borderId="0" xfId="0" applyNumberFormat="1"/>
    <xf numFmtId="0" fontId="7" fillId="0" borderId="0" xfId="0" applyFont="1"/>
    <xf numFmtId="164" fontId="0" fillId="0" borderId="0" xfId="0" applyNumberFormat="1" applyFill="1"/>
    <xf numFmtId="2" fontId="0" fillId="0" borderId="0" xfId="0" applyNumberFormat="1" applyFill="1"/>
    <xf numFmtId="0" fontId="5" fillId="0" borderId="0" xfId="0" applyFont="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0" fillId="0" borderId="0" xfId="0" applyFill="1" applyBorder="1"/>
    <xf numFmtId="0" fontId="0" fillId="0" borderId="0" xfId="0" applyBorder="1"/>
  </cellXfs>
  <cellStyles count="5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Normal" xfId="0" builtinId="0"/>
  </cellStyles>
  <dxfs count="14">
    <dxf>
      <fill>
        <patternFill patternType="none">
          <fgColor indexed="64"/>
          <bgColor rgb="FFFFFF00"/>
        </patternFill>
      </fill>
    </dxf>
    <dxf>
      <numFmt numFmtId="15" formatCode="0.00E+00"/>
      <fill>
        <patternFill patternType="none">
          <fgColor indexed="64"/>
          <bgColor rgb="FFFFFF00"/>
        </patternFill>
      </fill>
    </dxf>
    <dxf>
      <numFmt numFmtId="164" formatCode="0.000"/>
      <fill>
        <patternFill patternType="none">
          <fgColor indexed="64"/>
          <bgColor rgb="FFFFFF00"/>
        </patternFill>
      </fill>
    </dxf>
    <dxf>
      <numFmt numFmtId="2" formatCode="0.00"/>
      <fill>
        <patternFill patternType="none">
          <fgColor indexed="64"/>
          <bgColor indexed="65"/>
        </patternFill>
      </fill>
    </dxf>
    <dxf>
      <numFmt numFmtId="2" formatCode="0.00"/>
      <fill>
        <patternFill patternType="none">
          <fgColor indexed="64"/>
          <bgColor rgb="FFFFFF00"/>
        </patternFill>
      </fill>
    </dxf>
    <dxf>
      <numFmt numFmtId="2" formatCode="0.00"/>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ill>
        <patternFill patternType="none">
          <fgColor indexed="64"/>
          <bgColor rgb="FFFFFF00"/>
        </patternFill>
      </fill>
    </dxf>
    <dxf>
      <font>
        <b/>
        <i val="0"/>
        <strike val="0"/>
        <condense val="0"/>
        <extend val="0"/>
        <outline val="0"/>
        <shadow val="0"/>
        <u val="none"/>
        <vertAlign val="baseline"/>
        <sz val="12"/>
        <color theme="1"/>
        <name val="Calibri"/>
        <scheme val="minor"/>
      </font>
      <fill>
        <patternFill patternType="none">
          <fgColor indexed="64"/>
          <bgColor rgb="FFFFFF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connections" Target="connections.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queryTables/queryTable1.xml><?xml version="1.0" encoding="utf-8"?>
<queryTable xmlns="http://schemas.openxmlformats.org/spreadsheetml/2006/main" name="clinical_gwas_results_bonferoni_gwas_annotation" connectionId="1"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clinical_icd9_code_phewas_result_bonferoni_significant" connectionId="2" autoFormatId="0" applyNumberFormats="0" applyBorderFormats="0" applyFontFormats="1" applyPatternFormats="1" applyAlignmentFormats="0" applyWidthHeightFormats="0"/>
</file>

<file path=xl/tables/table1.xml><?xml version="1.0" encoding="utf-8"?>
<table xmlns="http://schemas.openxmlformats.org/spreadsheetml/2006/main" id="1" name="Table1" displayName="Table1" ref="A2:L349" totalsRowShown="0" headerRowDxfId="13" dataDxfId="12">
  <tableColumns count="12">
    <tableColumn id="13" name="Gene" dataDxfId="11"/>
    <tableColumn id="2" name="SNP" dataDxfId="10"/>
    <tableColumn id="1" name="Phenotype" dataDxfId="9"/>
    <tableColumn id="3" name="CHR" dataDxfId="8"/>
    <tableColumn id="4" name="BP" dataDxfId="7"/>
    <tableColumn id="5" name="Allele" dataDxfId="6"/>
    <tableColumn id="6" name="Allele Frequency" dataDxfId="5"/>
    <tableColumn id="8" name="Beta" dataDxfId="4"/>
    <tableColumn id="14" name="Beta/SD" dataDxfId="3">
      <calculatedColumnFormula>Table1[[#This Row],[Beta]]/0.432057657</calculatedColumnFormula>
    </tableColumn>
    <tableColumn id="9" name="SE" dataDxfId="2"/>
    <tableColumn id="10" name="P-value" dataDxfId="1"/>
    <tableColumn id="12" name="NHGRI GWAS Trai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abSelected="1" workbookViewId="0">
      <selection activeCell="H13" sqref="H13"/>
    </sheetView>
  </sheetViews>
  <sheetFormatPr baseColWidth="10" defaultRowHeight="15" x14ac:dyDescent="0"/>
  <cols>
    <col min="2" max="2" width="10.83203125" bestFit="1" customWidth="1"/>
    <col min="6" max="6" width="19.6640625" bestFit="1" customWidth="1"/>
    <col min="7" max="7" width="18.83203125" bestFit="1" customWidth="1"/>
    <col min="8" max="8" width="44.1640625" bestFit="1" customWidth="1"/>
    <col min="10" max="10" width="37" customWidth="1"/>
    <col min="11" max="11" width="14.33203125" bestFit="1" customWidth="1"/>
    <col min="12" max="12" width="14.33203125" customWidth="1"/>
    <col min="13" max="13" width="14.6640625" bestFit="1" customWidth="1"/>
    <col min="14" max="15" width="12.83203125" bestFit="1" customWidth="1"/>
    <col min="16" max="16" width="14.5" bestFit="1" customWidth="1"/>
    <col min="17" max="17" width="17" bestFit="1" customWidth="1"/>
    <col min="18" max="18" width="15.5" bestFit="1" customWidth="1"/>
    <col min="19" max="19" width="17.1640625" bestFit="1" customWidth="1"/>
    <col min="20" max="20" width="11" bestFit="1" customWidth="1"/>
    <col min="22" max="22" width="53.6640625" bestFit="1" customWidth="1"/>
  </cols>
  <sheetData>
    <row r="1" spans="1:22" s="7" customFormat="1" ht="23">
      <c r="A1" s="19" t="s">
        <v>362</v>
      </c>
      <c r="B1" s="19"/>
      <c r="C1" s="19"/>
      <c r="D1" s="19"/>
      <c r="E1" s="19"/>
      <c r="F1" s="19"/>
      <c r="G1" s="19"/>
      <c r="H1" s="19"/>
      <c r="I1" s="19"/>
      <c r="J1" s="19"/>
    </row>
    <row r="2" spans="1:22" s="2" customFormat="1">
      <c r="A2" s="2" t="s">
        <v>0</v>
      </c>
      <c r="B2" s="2" t="s">
        <v>51</v>
      </c>
      <c r="C2" s="2" t="s">
        <v>52</v>
      </c>
      <c r="D2" s="2" t="s">
        <v>53</v>
      </c>
      <c r="E2" s="2" t="s">
        <v>54</v>
      </c>
      <c r="F2" s="2" t="s">
        <v>55</v>
      </c>
      <c r="G2" s="2" t="s">
        <v>56</v>
      </c>
      <c r="H2" s="2" t="s">
        <v>57</v>
      </c>
      <c r="I2" s="2" t="s">
        <v>58</v>
      </c>
      <c r="J2" s="2" t="s">
        <v>486</v>
      </c>
      <c r="K2" s="2" t="s">
        <v>489</v>
      </c>
      <c r="L2" s="2" t="s">
        <v>494</v>
      </c>
      <c r="M2" s="2" t="s">
        <v>487</v>
      </c>
      <c r="N2" s="2" t="s">
        <v>59</v>
      </c>
      <c r="O2" s="2" t="s">
        <v>488</v>
      </c>
      <c r="P2" s="2" t="s">
        <v>60</v>
      </c>
      <c r="Q2" s="2" t="s">
        <v>490</v>
      </c>
      <c r="R2" s="2" t="s">
        <v>491</v>
      </c>
      <c r="S2" s="2" t="s">
        <v>492</v>
      </c>
      <c r="T2" s="2" t="s">
        <v>61</v>
      </c>
      <c r="U2" s="2" t="s">
        <v>365</v>
      </c>
    </row>
    <row r="3" spans="1:22">
      <c r="A3" t="s">
        <v>69</v>
      </c>
      <c r="B3" s="23" t="s">
        <v>372</v>
      </c>
      <c r="C3">
        <v>19</v>
      </c>
      <c r="D3">
        <v>45415640</v>
      </c>
      <c r="E3" t="s">
        <v>7</v>
      </c>
      <c r="F3" s="6">
        <v>0.89225299999999996</v>
      </c>
      <c r="G3" s="6">
        <v>0.88967399999999996</v>
      </c>
      <c r="H3" t="s">
        <v>62</v>
      </c>
      <c r="I3">
        <v>272.39999999999998</v>
      </c>
      <c r="J3" t="s">
        <v>390</v>
      </c>
      <c r="K3" s="6">
        <v>8.4222999999999999</v>
      </c>
      <c r="L3" s="6">
        <f>K3/28.44033496</f>
        <v>0.29613926881823194</v>
      </c>
      <c r="M3" s="6">
        <v>0.34085399999999999</v>
      </c>
      <c r="N3" s="15">
        <v>0.65564299999999998</v>
      </c>
      <c r="O3" s="15">
        <v>5.0281899999999997E-2</v>
      </c>
      <c r="P3" s="1">
        <v>1.7538800000000001E-37</v>
      </c>
      <c r="Q3" s="1">
        <v>1.5059799999999998E-11</v>
      </c>
      <c r="R3">
        <v>5965</v>
      </c>
      <c r="S3">
        <v>4581</v>
      </c>
      <c r="T3">
        <v>12278</v>
      </c>
      <c r="U3" t="s">
        <v>14</v>
      </c>
    </row>
    <row r="4" spans="1:22">
      <c r="A4" t="s">
        <v>70</v>
      </c>
      <c r="B4" t="s">
        <v>31</v>
      </c>
      <c r="C4">
        <v>9</v>
      </c>
      <c r="D4">
        <v>100550028</v>
      </c>
      <c r="E4" t="s">
        <v>20</v>
      </c>
      <c r="F4" s="6">
        <v>0.65850399999999998</v>
      </c>
      <c r="G4" s="6">
        <v>0.65880399999999995</v>
      </c>
      <c r="H4" t="s">
        <v>63</v>
      </c>
      <c r="I4">
        <v>244.9</v>
      </c>
      <c r="J4" t="s">
        <v>46</v>
      </c>
      <c r="K4" s="6">
        <v>6.7669900000000005E-2</v>
      </c>
      <c r="L4" s="6">
        <f>K4/0.414978136</f>
        <v>0.16306859116066783</v>
      </c>
      <c r="M4" s="6">
        <v>0.21826599999999999</v>
      </c>
      <c r="N4" s="15">
        <v>6.2667599999999997E-3</v>
      </c>
      <c r="O4" s="15">
        <v>4.08216E-2</v>
      </c>
      <c r="P4" s="1">
        <v>4.7659899999999998E-27</v>
      </c>
      <c r="Q4" s="1">
        <v>6.6736400000000005E-8</v>
      </c>
      <c r="R4">
        <v>1751</v>
      </c>
      <c r="S4">
        <v>9801</v>
      </c>
      <c r="T4">
        <v>12278</v>
      </c>
      <c r="U4" t="s">
        <v>32</v>
      </c>
    </row>
    <row r="5" spans="1:22">
      <c r="A5" t="s">
        <v>70</v>
      </c>
      <c r="B5" t="s">
        <v>45</v>
      </c>
      <c r="C5">
        <v>9</v>
      </c>
      <c r="D5">
        <v>100549013</v>
      </c>
      <c r="E5" t="s">
        <v>7</v>
      </c>
      <c r="F5" s="6">
        <v>0.65818900000000002</v>
      </c>
      <c r="G5" s="6">
        <v>0.65858700000000003</v>
      </c>
      <c r="H5" t="s">
        <v>63</v>
      </c>
      <c r="I5">
        <v>244.9</v>
      </c>
      <c r="J5" t="s">
        <v>46</v>
      </c>
      <c r="K5" s="6">
        <v>6.7605999999999999E-2</v>
      </c>
      <c r="L5" s="6">
        <f>K5/0.414978136</f>
        <v>0.16291460714450748</v>
      </c>
      <c r="M5" s="6">
        <v>0.21914900000000001</v>
      </c>
      <c r="N5" s="15">
        <v>6.2618500000000002E-3</v>
      </c>
      <c r="O5" s="15">
        <v>4.0809400000000003E-2</v>
      </c>
      <c r="P5" s="1">
        <v>4.8564099999999997E-27</v>
      </c>
      <c r="Q5" s="1">
        <v>5.8452E-8</v>
      </c>
      <c r="R5">
        <v>1751</v>
      </c>
      <c r="S5">
        <v>9801</v>
      </c>
      <c r="T5">
        <v>12278</v>
      </c>
      <c r="U5" t="s">
        <v>46</v>
      </c>
    </row>
    <row r="6" spans="1:22">
      <c r="A6" t="s">
        <v>70</v>
      </c>
      <c r="B6" t="s">
        <v>373</v>
      </c>
      <c r="C6">
        <v>9</v>
      </c>
      <c r="D6">
        <v>100556109</v>
      </c>
      <c r="E6" t="s">
        <v>7</v>
      </c>
      <c r="F6" s="6">
        <v>0.65862600000000004</v>
      </c>
      <c r="G6" s="6">
        <v>0.65873099999999996</v>
      </c>
      <c r="H6" t="s">
        <v>63</v>
      </c>
      <c r="I6">
        <v>244.9</v>
      </c>
      <c r="J6" t="s">
        <v>46</v>
      </c>
      <c r="K6" s="6">
        <v>6.6944000000000004E-2</v>
      </c>
      <c r="L6" s="6">
        <f>K6/0.414978136</f>
        <v>0.1613193423761487</v>
      </c>
      <c r="M6" s="6">
        <v>0.21717800000000001</v>
      </c>
      <c r="N6" s="15">
        <v>6.2762599999999997E-3</v>
      </c>
      <c r="O6" s="15">
        <v>4.0866800000000002E-2</v>
      </c>
      <c r="P6" s="1">
        <v>1.9575999999999999E-26</v>
      </c>
      <c r="Q6" s="1">
        <v>8.0340200000000001E-8</v>
      </c>
      <c r="R6">
        <v>1750</v>
      </c>
      <c r="S6">
        <v>9801</v>
      </c>
      <c r="T6">
        <v>12278</v>
      </c>
      <c r="U6" t="s">
        <v>22</v>
      </c>
    </row>
    <row r="7" spans="1:22">
      <c r="A7" t="s">
        <v>70</v>
      </c>
      <c r="B7" t="s">
        <v>25</v>
      </c>
      <c r="C7">
        <v>9</v>
      </c>
      <c r="D7">
        <v>100556972</v>
      </c>
      <c r="E7" t="s">
        <v>7</v>
      </c>
      <c r="F7" s="6">
        <v>0.65945200000000004</v>
      </c>
      <c r="G7" s="6">
        <v>0.65984200000000004</v>
      </c>
      <c r="H7" t="s">
        <v>63</v>
      </c>
      <c r="I7">
        <v>244.9</v>
      </c>
      <c r="J7" t="s">
        <v>46</v>
      </c>
      <c r="K7" s="6">
        <v>6.6543699999999997E-2</v>
      </c>
      <c r="L7" s="6">
        <f>K7/0.414978136</f>
        <v>0.16035471324204897</v>
      </c>
      <c r="M7" s="6">
        <v>0.21606300000000001</v>
      </c>
      <c r="N7" s="15">
        <v>6.2800900000000003E-3</v>
      </c>
      <c r="O7" s="15">
        <v>4.0884400000000001E-2</v>
      </c>
      <c r="P7" s="1">
        <v>4.1243499999999997E-26</v>
      </c>
      <c r="Q7" s="1">
        <v>9.4791799999999995E-8</v>
      </c>
      <c r="R7">
        <v>1751</v>
      </c>
      <c r="S7">
        <v>9801</v>
      </c>
      <c r="T7">
        <v>12278</v>
      </c>
      <c r="V7" s="5"/>
    </row>
    <row r="8" spans="1:22">
      <c r="A8" t="s">
        <v>23</v>
      </c>
      <c r="B8" t="s">
        <v>24</v>
      </c>
      <c r="C8">
        <v>5</v>
      </c>
      <c r="D8">
        <v>76541325</v>
      </c>
      <c r="E8" t="s">
        <v>5</v>
      </c>
      <c r="F8" s="6">
        <v>0.60064300000000004</v>
      </c>
      <c r="G8" s="6">
        <v>0.60229600000000005</v>
      </c>
      <c r="H8" t="s">
        <v>63</v>
      </c>
      <c r="I8">
        <v>244.9</v>
      </c>
      <c r="J8" t="s">
        <v>46</v>
      </c>
      <c r="K8" s="6">
        <v>-6.0511000000000002E-2</v>
      </c>
      <c r="L8" s="6">
        <f>K8/0.414978136</f>
        <v>-0.14581732084313956</v>
      </c>
      <c r="M8" s="6">
        <v>-0.190051</v>
      </c>
      <c r="N8" s="15">
        <v>6.1014099999999998E-3</v>
      </c>
      <c r="O8" s="15">
        <v>3.8385200000000001E-2</v>
      </c>
      <c r="P8" s="1">
        <v>4.3157100000000002E-23</v>
      </c>
      <c r="Q8" s="1">
        <v>7.7110900000000005E-7</v>
      </c>
      <c r="R8">
        <v>1750</v>
      </c>
      <c r="S8">
        <v>9790</v>
      </c>
      <c r="T8">
        <v>12278</v>
      </c>
      <c r="V8" s="4"/>
    </row>
    <row r="9" spans="1:22">
      <c r="A9" t="s">
        <v>23</v>
      </c>
      <c r="B9" t="s">
        <v>30</v>
      </c>
      <c r="C9">
        <v>5</v>
      </c>
      <c r="D9">
        <v>76521868</v>
      </c>
      <c r="E9" t="s">
        <v>2</v>
      </c>
      <c r="F9" s="6">
        <v>0.60179300000000002</v>
      </c>
      <c r="G9" s="6">
        <v>0.60303399999999996</v>
      </c>
      <c r="H9" t="s">
        <v>63</v>
      </c>
      <c r="I9">
        <v>244.9</v>
      </c>
      <c r="J9" t="s">
        <v>46</v>
      </c>
      <c r="K9" s="6">
        <v>-6.0648300000000002E-2</v>
      </c>
      <c r="L9" s="6">
        <f>K9/0.414978136</f>
        <v>-0.14614818164781579</v>
      </c>
      <c r="M9" s="6">
        <v>-0.17779400000000001</v>
      </c>
      <c r="N9" s="15">
        <v>6.1279699999999999E-3</v>
      </c>
      <c r="O9" s="15">
        <v>3.85876E-2</v>
      </c>
      <c r="P9" s="1">
        <v>5.2932600000000002E-23</v>
      </c>
      <c r="Q9" s="1">
        <v>4.2418200000000003E-6</v>
      </c>
      <c r="R9">
        <v>1747</v>
      </c>
      <c r="S9">
        <v>9788</v>
      </c>
      <c r="T9">
        <v>12278</v>
      </c>
      <c r="V9" s="4"/>
    </row>
    <row r="10" spans="1:22">
      <c r="A10" t="s">
        <v>69</v>
      </c>
      <c r="B10" t="s">
        <v>372</v>
      </c>
      <c r="C10">
        <v>19</v>
      </c>
      <c r="D10">
        <v>45415640</v>
      </c>
      <c r="E10" t="s">
        <v>7</v>
      </c>
      <c r="F10" s="6">
        <v>0.89118900000000001</v>
      </c>
      <c r="G10" s="6">
        <v>0.88967399999999996</v>
      </c>
      <c r="H10" t="s">
        <v>64</v>
      </c>
      <c r="I10">
        <v>272.39999999999998</v>
      </c>
      <c r="J10" t="s">
        <v>390</v>
      </c>
      <c r="K10" s="6">
        <v>5.8476900000000001</v>
      </c>
      <c r="L10" s="6">
        <f>K10/33.56</f>
        <v>0.17424582836710367</v>
      </c>
      <c r="M10" s="6">
        <v>0.34085399999999999</v>
      </c>
      <c r="N10" s="15">
        <v>0.75900699999999999</v>
      </c>
      <c r="O10" s="15">
        <v>5.0281899999999997E-2</v>
      </c>
      <c r="P10" s="1">
        <v>1.40798E-14</v>
      </c>
      <c r="Q10" s="1">
        <v>1.5059799999999998E-11</v>
      </c>
      <c r="R10">
        <v>5965</v>
      </c>
      <c r="S10">
        <v>4581</v>
      </c>
      <c r="T10">
        <v>12278</v>
      </c>
      <c r="U10" t="s">
        <v>14</v>
      </c>
    </row>
    <row r="11" spans="1:22">
      <c r="A11" t="s">
        <v>1</v>
      </c>
      <c r="B11" t="s">
        <v>381</v>
      </c>
      <c r="C11">
        <v>10</v>
      </c>
      <c r="D11">
        <v>114756041</v>
      </c>
      <c r="E11" t="s">
        <v>5</v>
      </c>
      <c r="F11" s="6">
        <v>0.68276199999999998</v>
      </c>
      <c r="G11" s="6">
        <v>0.68148799999999998</v>
      </c>
      <c r="H11" t="s">
        <v>65</v>
      </c>
      <c r="I11">
        <v>250</v>
      </c>
      <c r="J11" t="s">
        <v>389</v>
      </c>
      <c r="K11" s="15">
        <v>-2.05258E-2</v>
      </c>
      <c r="L11" s="6">
        <f>K11/0.178987666</f>
        <v>-0.11467717557700317</v>
      </c>
      <c r="M11" s="6">
        <v>-0.29142000000000001</v>
      </c>
      <c r="N11" s="15">
        <v>2.6979E-3</v>
      </c>
      <c r="O11" s="15">
        <v>3.2994599999999999E-2</v>
      </c>
      <c r="P11" s="1">
        <v>2.9765100000000001E-14</v>
      </c>
      <c r="Q11" s="1">
        <v>1.02685E-18</v>
      </c>
      <c r="R11">
        <v>3483</v>
      </c>
      <c r="S11">
        <v>8223</v>
      </c>
      <c r="T11">
        <v>12278</v>
      </c>
      <c r="U11" t="s">
        <v>15</v>
      </c>
    </row>
    <row r="12" spans="1:22">
      <c r="A12" t="s">
        <v>1</v>
      </c>
      <c r="B12" t="s">
        <v>374</v>
      </c>
      <c r="C12">
        <v>10</v>
      </c>
      <c r="D12">
        <v>114758349</v>
      </c>
      <c r="E12" t="s">
        <v>20</v>
      </c>
      <c r="F12" s="6">
        <v>0.70638299999999998</v>
      </c>
      <c r="G12" s="6">
        <v>0.70491000000000004</v>
      </c>
      <c r="H12" t="s">
        <v>65</v>
      </c>
      <c r="I12">
        <v>250</v>
      </c>
      <c r="J12" t="s">
        <v>389</v>
      </c>
      <c r="K12" s="15">
        <v>-2.0901099999999999E-2</v>
      </c>
      <c r="L12" s="6">
        <f>K12/0.178987666</f>
        <v>-0.11677396810124335</v>
      </c>
      <c r="M12" s="6">
        <v>-0.287412</v>
      </c>
      <c r="N12" s="15">
        <v>2.7631299999999999E-3</v>
      </c>
      <c r="O12" s="15">
        <v>3.36884E-2</v>
      </c>
      <c r="P12" s="1">
        <v>4.1650400000000002E-14</v>
      </c>
      <c r="Q12" s="1">
        <v>1.5257099999999999E-17</v>
      </c>
      <c r="R12">
        <v>3485</v>
      </c>
      <c r="S12">
        <v>8225</v>
      </c>
      <c r="T12">
        <v>12278</v>
      </c>
      <c r="U12" t="s">
        <v>21</v>
      </c>
    </row>
    <row r="13" spans="1:22">
      <c r="A13" t="s">
        <v>42</v>
      </c>
      <c r="B13" t="s">
        <v>43</v>
      </c>
      <c r="C13">
        <v>1</v>
      </c>
      <c r="D13">
        <v>109817838</v>
      </c>
      <c r="E13" t="s">
        <v>20</v>
      </c>
      <c r="F13" s="6">
        <v>0.79237199999999997</v>
      </c>
      <c r="G13" s="6">
        <v>0.79380799999999996</v>
      </c>
      <c r="H13" t="s">
        <v>62</v>
      </c>
      <c r="I13">
        <v>272.39999999999998</v>
      </c>
      <c r="J13" t="s">
        <v>390</v>
      </c>
      <c r="K13" s="6">
        <v>3.7621799999999999</v>
      </c>
      <c r="L13" s="6">
        <f>K13/28.44033496</f>
        <v>0.13228325212383504</v>
      </c>
      <c r="M13" s="6">
        <v>0.191001</v>
      </c>
      <c r="N13" s="15">
        <v>0.50774200000000003</v>
      </c>
      <c r="O13" s="15">
        <v>3.9541E-2</v>
      </c>
      <c r="P13" s="1">
        <v>1.3411400000000001E-13</v>
      </c>
      <c r="Q13" s="1">
        <v>1.4268400000000001E-6</v>
      </c>
      <c r="R13">
        <v>5965</v>
      </c>
      <c r="S13">
        <v>4581</v>
      </c>
      <c r="T13">
        <v>12278</v>
      </c>
      <c r="U13" t="s">
        <v>44</v>
      </c>
    </row>
    <row r="14" spans="1:22">
      <c r="A14" t="s">
        <v>1</v>
      </c>
      <c r="B14" t="s">
        <v>379</v>
      </c>
      <c r="C14">
        <v>10</v>
      </c>
      <c r="D14">
        <v>114754088</v>
      </c>
      <c r="E14" t="s">
        <v>2</v>
      </c>
      <c r="F14" s="6">
        <v>0.68713999999999997</v>
      </c>
      <c r="G14" s="6">
        <v>0.68625100000000006</v>
      </c>
      <c r="H14" t="s">
        <v>65</v>
      </c>
      <c r="I14">
        <v>250</v>
      </c>
      <c r="J14" t="s">
        <v>389</v>
      </c>
      <c r="K14" s="15">
        <v>-1.99096E-2</v>
      </c>
      <c r="L14" s="6">
        <f>K14/0.178987666</f>
        <v>-0.11123448025742735</v>
      </c>
      <c r="M14" s="6">
        <v>-0.27771299999999999</v>
      </c>
      <c r="N14" s="15">
        <v>2.7057000000000001E-3</v>
      </c>
      <c r="O14" s="15">
        <v>3.3099700000000003E-2</v>
      </c>
      <c r="P14" s="1">
        <v>1.97157E-13</v>
      </c>
      <c r="Q14" s="1">
        <v>5.0067700000000001E-17</v>
      </c>
      <c r="R14">
        <v>3485</v>
      </c>
      <c r="S14">
        <v>8225</v>
      </c>
      <c r="T14">
        <v>12278</v>
      </c>
      <c r="U14" t="s">
        <v>19</v>
      </c>
    </row>
    <row r="15" spans="1:22">
      <c r="A15" t="s">
        <v>1</v>
      </c>
      <c r="B15" t="s">
        <v>374</v>
      </c>
      <c r="C15">
        <v>10</v>
      </c>
      <c r="D15">
        <v>114758349</v>
      </c>
      <c r="E15" t="s">
        <v>20</v>
      </c>
      <c r="F15" s="6">
        <v>0.69572900000000004</v>
      </c>
      <c r="G15" s="6">
        <v>0.70491000000000004</v>
      </c>
      <c r="H15" t="s">
        <v>66</v>
      </c>
      <c r="I15">
        <v>250</v>
      </c>
      <c r="J15" t="s">
        <v>389</v>
      </c>
      <c r="K15" s="6">
        <v>-0.157809</v>
      </c>
      <c r="L15" s="6">
        <f>K15/1.172781111</f>
        <v>-0.13455963650833391</v>
      </c>
      <c r="M15" s="6">
        <v>-0.287412</v>
      </c>
      <c r="N15" s="15">
        <v>2.1849799999999999E-2</v>
      </c>
      <c r="O15" s="15">
        <v>3.36884E-2</v>
      </c>
      <c r="P15" s="1">
        <v>5.48512E-13</v>
      </c>
      <c r="Q15" s="1">
        <v>1.5257099999999999E-17</v>
      </c>
      <c r="R15">
        <v>3485</v>
      </c>
      <c r="S15">
        <v>8225</v>
      </c>
      <c r="T15">
        <v>12278</v>
      </c>
      <c r="U15" t="s">
        <v>21</v>
      </c>
    </row>
    <row r="16" spans="1:22">
      <c r="A16" t="s">
        <v>71</v>
      </c>
      <c r="B16" t="s">
        <v>360</v>
      </c>
      <c r="C16">
        <v>1</v>
      </c>
      <c r="D16">
        <v>109821511</v>
      </c>
      <c r="E16" t="s">
        <v>7</v>
      </c>
      <c r="F16" s="6">
        <v>0.78562100000000001</v>
      </c>
      <c r="G16" s="6">
        <v>0.78675899999999999</v>
      </c>
      <c r="H16" t="s">
        <v>62</v>
      </c>
      <c r="I16">
        <v>272.39999999999998</v>
      </c>
      <c r="J16" t="s">
        <v>390</v>
      </c>
      <c r="K16" s="6">
        <v>3.5057800000000001</v>
      </c>
      <c r="L16" s="6">
        <f>K16/28.44033496</f>
        <v>0.12326788713743053</v>
      </c>
      <c r="M16" s="6">
        <v>0.18063100000000001</v>
      </c>
      <c r="N16" s="15">
        <v>0.50560099999999997</v>
      </c>
      <c r="O16" s="15">
        <v>3.9327899999999999E-2</v>
      </c>
      <c r="P16" s="1">
        <v>4.2674100000000003E-12</v>
      </c>
      <c r="Q16" s="1">
        <v>4.5532099999999997E-6</v>
      </c>
      <c r="R16">
        <v>5957</v>
      </c>
      <c r="S16">
        <v>4571</v>
      </c>
      <c r="T16">
        <v>12278</v>
      </c>
    </row>
    <row r="17" spans="1:21">
      <c r="A17" t="s">
        <v>1</v>
      </c>
      <c r="B17" t="s">
        <v>38</v>
      </c>
      <c r="C17">
        <v>10</v>
      </c>
      <c r="D17">
        <v>114767771</v>
      </c>
      <c r="E17" t="s">
        <v>7</v>
      </c>
      <c r="F17" s="6">
        <v>0.68308500000000005</v>
      </c>
      <c r="G17" s="6">
        <v>0.68179100000000004</v>
      </c>
      <c r="H17" t="s">
        <v>65</v>
      </c>
      <c r="I17">
        <v>250</v>
      </c>
      <c r="J17" t="s">
        <v>389</v>
      </c>
      <c r="K17" s="15">
        <v>-1.86483E-2</v>
      </c>
      <c r="L17" s="6">
        <f>K17/0.178987666</f>
        <v>-0.10418762597865264</v>
      </c>
      <c r="M17" s="6">
        <v>-0.26982099999999998</v>
      </c>
      <c r="N17" s="15">
        <v>2.7042500000000001E-3</v>
      </c>
      <c r="O17" s="15">
        <v>3.3024299999999999E-2</v>
      </c>
      <c r="P17" s="1">
        <v>5.5792500000000001E-12</v>
      </c>
      <c r="Q17" s="1">
        <v>3.1579100000000002E-16</v>
      </c>
      <c r="R17">
        <v>3481</v>
      </c>
      <c r="S17">
        <v>8222</v>
      </c>
      <c r="T17">
        <v>12278</v>
      </c>
    </row>
    <row r="18" spans="1:21">
      <c r="A18" t="s">
        <v>17</v>
      </c>
      <c r="B18" t="s">
        <v>380</v>
      </c>
      <c r="C18">
        <v>19</v>
      </c>
      <c r="D18">
        <v>11202306</v>
      </c>
      <c r="E18" t="s">
        <v>7</v>
      </c>
      <c r="F18" s="6">
        <v>0.87912500000000005</v>
      </c>
      <c r="G18" s="6">
        <v>0.881332</v>
      </c>
      <c r="H18" t="s">
        <v>62</v>
      </c>
      <c r="I18">
        <v>272.39999999999998</v>
      </c>
      <c r="J18" t="s">
        <v>390</v>
      </c>
      <c r="K18" s="6">
        <v>4.2455999999999996</v>
      </c>
      <c r="L18" s="6">
        <f>K18/28.44033496</f>
        <v>0.14928094222417693</v>
      </c>
      <c r="M18" s="6">
        <v>0.27865800000000002</v>
      </c>
      <c r="N18" s="15">
        <v>0.62996799999999997</v>
      </c>
      <c r="O18" s="15">
        <v>4.9438200000000002E-2</v>
      </c>
      <c r="P18" s="1">
        <v>1.6480499999999999E-11</v>
      </c>
      <c r="Q18" s="1">
        <v>1.9109400000000001E-8</v>
      </c>
      <c r="R18">
        <v>5963</v>
      </c>
      <c r="S18">
        <v>4579</v>
      </c>
      <c r="T18">
        <v>12278</v>
      </c>
      <c r="U18" t="s">
        <v>18</v>
      </c>
    </row>
    <row r="19" spans="1:21">
      <c r="A19" t="s">
        <v>1</v>
      </c>
      <c r="B19" t="s">
        <v>381</v>
      </c>
      <c r="C19">
        <v>10</v>
      </c>
      <c r="D19">
        <v>114756041</v>
      </c>
      <c r="E19" t="s">
        <v>5</v>
      </c>
      <c r="F19" s="6">
        <v>0.67119099999999998</v>
      </c>
      <c r="G19" s="6">
        <v>0.68148799999999998</v>
      </c>
      <c r="H19" t="s">
        <v>66</v>
      </c>
      <c r="I19">
        <v>250</v>
      </c>
      <c r="J19" t="s">
        <v>389</v>
      </c>
      <c r="K19" s="6">
        <v>-0.143203</v>
      </c>
      <c r="L19" s="6">
        <f>K19/1.172781111</f>
        <v>-0.12210547957913009</v>
      </c>
      <c r="M19" s="6">
        <v>-0.29142000000000001</v>
      </c>
      <c r="N19" s="15">
        <v>2.13315E-2</v>
      </c>
      <c r="O19" s="15">
        <v>3.2994599999999999E-2</v>
      </c>
      <c r="P19" s="1">
        <v>2.0005899999999999E-11</v>
      </c>
      <c r="Q19" s="1">
        <v>1.02685E-18</v>
      </c>
      <c r="R19">
        <v>3483</v>
      </c>
      <c r="S19">
        <v>8223</v>
      </c>
      <c r="T19">
        <v>12278</v>
      </c>
      <c r="U19" t="s">
        <v>15</v>
      </c>
    </row>
    <row r="20" spans="1:21">
      <c r="A20" t="s">
        <v>42</v>
      </c>
      <c r="B20" t="s">
        <v>43</v>
      </c>
      <c r="C20">
        <v>1</v>
      </c>
      <c r="D20">
        <v>109817838</v>
      </c>
      <c r="E20" t="s">
        <v>20</v>
      </c>
      <c r="F20" s="6">
        <v>0.7923</v>
      </c>
      <c r="G20" s="6">
        <v>0.79380799999999996</v>
      </c>
      <c r="H20" t="s">
        <v>64</v>
      </c>
      <c r="I20">
        <v>272.39999999999998</v>
      </c>
      <c r="J20" t="s">
        <v>390</v>
      </c>
      <c r="K20" s="6">
        <v>3.8757299999999999</v>
      </c>
      <c r="L20" s="6">
        <f>K20/33.56</f>
        <v>0.11548659117997614</v>
      </c>
      <c r="M20" s="6">
        <v>0.191001</v>
      </c>
      <c r="N20" s="15">
        <v>0.58838500000000005</v>
      </c>
      <c r="O20" s="15">
        <v>3.9541E-2</v>
      </c>
      <c r="P20" s="1">
        <v>4.6290699999999999E-11</v>
      </c>
      <c r="Q20" s="1">
        <v>1.4268400000000001E-6</v>
      </c>
      <c r="R20">
        <v>5965</v>
      </c>
      <c r="S20">
        <v>4581</v>
      </c>
      <c r="T20">
        <v>12278</v>
      </c>
      <c r="U20" t="s">
        <v>44</v>
      </c>
    </row>
    <row r="21" spans="1:21">
      <c r="A21" t="s">
        <v>1</v>
      </c>
      <c r="B21" t="s">
        <v>379</v>
      </c>
      <c r="C21">
        <v>10</v>
      </c>
      <c r="D21">
        <v>114754088</v>
      </c>
      <c r="E21" t="s">
        <v>2</v>
      </c>
      <c r="F21" s="6">
        <v>0.67679299999999998</v>
      </c>
      <c r="G21" s="6">
        <v>0.68625100000000006</v>
      </c>
      <c r="H21" t="s">
        <v>66</v>
      </c>
      <c r="I21">
        <v>250</v>
      </c>
      <c r="J21" t="s">
        <v>389</v>
      </c>
      <c r="K21" s="6">
        <v>-0.13938800000000001</v>
      </c>
      <c r="L21" s="6">
        <f>K21/1.172781111</f>
        <v>-0.11885252814239777</v>
      </c>
      <c r="M21" s="6">
        <v>-0.27771299999999999</v>
      </c>
      <c r="N21" s="15">
        <v>2.1473800000000001E-2</v>
      </c>
      <c r="O21" s="15">
        <v>3.3099700000000003E-2</v>
      </c>
      <c r="P21" s="1">
        <v>8.8844100000000002E-11</v>
      </c>
      <c r="Q21" s="1">
        <v>5.0067700000000001E-17</v>
      </c>
      <c r="R21">
        <v>3485</v>
      </c>
      <c r="S21">
        <v>8225</v>
      </c>
      <c r="T21">
        <v>12278</v>
      </c>
      <c r="U21" t="s">
        <v>19</v>
      </c>
    </row>
    <row r="22" spans="1:21">
      <c r="A22" t="s">
        <v>1</v>
      </c>
      <c r="B22" t="s">
        <v>40</v>
      </c>
      <c r="C22">
        <v>10</v>
      </c>
      <c r="D22">
        <v>114737050</v>
      </c>
      <c r="E22" t="s">
        <v>2</v>
      </c>
      <c r="F22" s="6">
        <v>0.62884300000000004</v>
      </c>
      <c r="G22" s="6">
        <v>0.63012599999999996</v>
      </c>
      <c r="H22" t="s">
        <v>65</v>
      </c>
      <c r="I22">
        <v>250</v>
      </c>
      <c r="J22" t="s">
        <v>389</v>
      </c>
      <c r="K22" s="15">
        <v>1.6160500000000001E-2</v>
      </c>
      <c r="L22" s="6">
        <f>K22/0.178987666</f>
        <v>9.0288344225908854E-2</v>
      </c>
      <c r="M22" s="6">
        <v>0.14876600000000001</v>
      </c>
      <c r="N22" s="15">
        <v>2.58588E-3</v>
      </c>
      <c r="O22" s="15">
        <v>3.2211999999999998E-2</v>
      </c>
      <c r="P22" s="1">
        <v>4.2214399999999998E-10</v>
      </c>
      <c r="Q22" s="1">
        <v>3.5964200000000001E-6</v>
      </c>
      <c r="R22">
        <v>3479</v>
      </c>
      <c r="S22">
        <v>8202</v>
      </c>
      <c r="T22">
        <v>12278</v>
      </c>
    </row>
    <row r="23" spans="1:21">
      <c r="A23" t="s">
        <v>17</v>
      </c>
      <c r="B23" t="s">
        <v>380</v>
      </c>
      <c r="C23">
        <v>19</v>
      </c>
      <c r="D23">
        <v>11202306</v>
      </c>
      <c r="E23" t="s">
        <v>7</v>
      </c>
      <c r="F23" s="6">
        <v>0.87959900000000002</v>
      </c>
      <c r="G23" s="6">
        <v>0.881332</v>
      </c>
      <c r="H23" t="s">
        <v>64</v>
      </c>
      <c r="I23">
        <v>272.39999999999998</v>
      </c>
      <c r="J23" t="s">
        <v>390</v>
      </c>
      <c r="K23" s="6">
        <v>4.5560200000000002</v>
      </c>
      <c r="L23" s="6">
        <f>K23/33.56</f>
        <v>0.13575744934445769</v>
      </c>
      <c r="M23" s="6">
        <v>0.27865800000000002</v>
      </c>
      <c r="N23" s="15">
        <v>0.73117299999999996</v>
      </c>
      <c r="O23" s="15">
        <v>4.9438200000000002E-2</v>
      </c>
      <c r="P23" s="1">
        <v>4.7407300000000002E-10</v>
      </c>
      <c r="Q23" s="1">
        <v>1.9109400000000001E-8</v>
      </c>
      <c r="R23">
        <v>5963</v>
      </c>
      <c r="S23">
        <v>4579</v>
      </c>
      <c r="T23">
        <v>12278</v>
      </c>
      <c r="U23" t="s">
        <v>18</v>
      </c>
    </row>
    <row r="24" spans="1:21">
      <c r="A24" t="s">
        <v>71</v>
      </c>
      <c r="B24" t="s">
        <v>360</v>
      </c>
      <c r="C24">
        <v>1</v>
      </c>
      <c r="D24">
        <v>109821511</v>
      </c>
      <c r="E24" t="s">
        <v>7</v>
      </c>
      <c r="F24" s="6">
        <v>0.78569900000000004</v>
      </c>
      <c r="G24" s="6">
        <v>0.78675899999999999</v>
      </c>
      <c r="H24" t="s">
        <v>64</v>
      </c>
      <c r="I24">
        <v>272.39999999999998</v>
      </c>
      <c r="J24" t="s">
        <v>390</v>
      </c>
      <c r="K24" s="6">
        <v>3.6043500000000002</v>
      </c>
      <c r="L24" s="6">
        <f>K24/33.56</f>
        <v>0.10740017878426698</v>
      </c>
      <c r="M24" s="6">
        <v>0.18063100000000001</v>
      </c>
      <c r="N24" s="15">
        <v>0.58629200000000004</v>
      </c>
      <c r="O24" s="15">
        <v>3.9327899999999999E-2</v>
      </c>
      <c r="P24" s="1">
        <v>8.0345499999999999E-10</v>
      </c>
      <c r="Q24" s="1">
        <v>4.5532099999999997E-6</v>
      </c>
      <c r="R24">
        <v>5957</v>
      </c>
      <c r="S24">
        <v>4571</v>
      </c>
      <c r="T24">
        <v>12278</v>
      </c>
    </row>
    <row r="25" spans="1:21">
      <c r="A25" t="s">
        <v>1</v>
      </c>
      <c r="B25" s="3" t="s">
        <v>38</v>
      </c>
      <c r="C25">
        <v>10</v>
      </c>
      <c r="D25">
        <v>114767771</v>
      </c>
      <c r="E25" t="s">
        <v>7</v>
      </c>
      <c r="F25" s="6">
        <v>0.67147699999999999</v>
      </c>
      <c r="G25" s="6">
        <v>0.68179100000000004</v>
      </c>
      <c r="H25" t="s">
        <v>66</v>
      </c>
      <c r="I25">
        <v>250</v>
      </c>
      <c r="J25" t="s">
        <v>389</v>
      </c>
      <c r="K25" s="6">
        <v>-0.13203799999999999</v>
      </c>
      <c r="L25" s="6">
        <f>K25/1.172781111</f>
        <v>-0.11258537399823453</v>
      </c>
      <c r="M25" s="6">
        <v>-0.26982099999999998</v>
      </c>
      <c r="N25" s="15">
        <v>2.14857E-2</v>
      </c>
      <c r="O25" s="15">
        <v>3.3024299999999999E-2</v>
      </c>
      <c r="P25" s="1">
        <v>8.2265199999999996E-10</v>
      </c>
      <c r="Q25" s="1">
        <v>3.1579100000000002E-16</v>
      </c>
      <c r="R25">
        <v>3481</v>
      </c>
      <c r="S25">
        <v>8222</v>
      </c>
      <c r="T25">
        <v>12278</v>
      </c>
    </row>
    <row r="26" spans="1:21">
      <c r="A26" t="s">
        <v>1</v>
      </c>
      <c r="B26" t="s">
        <v>37</v>
      </c>
      <c r="C26">
        <v>10</v>
      </c>
      <c r="D26">
        <v>114748497</v>
      </c>
      <c r="E26" t="s">
        <v>20</v>
      </c>
      <c r="F26" s="6">
        <v>0.52915999999999996</v>
      </c>
      <c r="G26" s="6">
        <v>0.53002000000000005</v>
      </c>
      <c r="H26" t="s">
        <v>65</v>
      </c>
      <c r="I26">
        <v>250</v>
      </c>
      <c r="J26" t="s">
        <v>389</v>
      </c>
      <c r="K26" s="15">
        <v>-1.5186099999999999E-2</v>
      </c>
      <c r="L26" s="6">
        <f>K26/0.178987666</f>
        <v>-8.4844393691350772E-2</v>
      </c>
      <c r="M26" s="6">
        <v>-0.194329</v>
      </c>
      <c r="N26" s="15">
        <v>2.5106299999999998E-3</v>
      </c>
      <c r="O26" s="15">
        <v>3.1042799999999999E-2</v>
      </c>
      <c r="P26" s="1">
        <v>1.4905100000000001E-9</v>
      </c>
      <c r="Q26" s="1">
        <v>3.5842300000000001E-10</v>
      </c>
      <c r="R26">
        <v>3484</v>
      </c>
      <c r="S26">
        <v>8225</v>
      </c>
      <c r="T26">
        <v>12278</v>
      </c>
    </row>
    <row r="27" spans="1:21">
      <c r="A27" t="s">
        <v>1</v>
      </c>
      <c r="B27" t="s">
        <v>41</v>
      </c>
      <c r="C27">
        <v>10</v>
      </c>
      <c r="D27">
        <v>114768783</v>
      </c>
      <c r="E27" t="s">
        <v>7</v>
      </c>
      <c r="F27" s="6">
        <v>0.53959400000000002</v>
      </c>
      <c r="G27" s="6">
        <v>0.54018999999999995</v>
      </c>
      <c r="H27" t="s">
        <v>65</v>
      </c>
      <c r="I27">
        <v>250</v>
      </c>
      <c r="J27" t="s">
        <v>389</v>
      </c>
      <c r="K27" s="15">
        <v>-1.51962E-2</v>
      </c>
      <c r="L27" s="6">
        <f>K27/0.178987666</f>
        <v>-8.490082216056162E-2</v>
      </c>
      <c r="M27" s="6">
        <v>-0.182424</v>
      </c>
      <c r="N27" s="15">
        <v>2.5186200000000001E-3</v>
      </c>
      <c r="O27" s="15">
        <v>3.1096700000000001E-2</v>
      </c>
      <c r="P27" s="1">
        <v>1.63726E-9</v>
      </c>
      <c r="Q27" s="1">
        <v>4.24118E-9</v>
      </c>
      <c r="R27">
        <v>3484</v>
      </c>
      <c r="S27">
        <v>8223</v>
      </c>
      <c r="T27">
        <v>12278</v>
      </c>
    </row>
    <row r="28" spans="1:21">
      <c r="A28" t="s">
        <v>6</v>
      </c>
      <c r="B28" t="s">
        <v>382</v>
      </c>
      <c r="C28">
        <v>6</v>
      </c>
      <c r="D28">
        <v>31734345</v>
      </c>
      <c r="E28" t="s">
        <v>7</v>
      </c>
      <c r="F28" s="6">
        <v>0.907026</v>
      </c>
      <c r="G28" s="6">
        <v>0.90718699999999997</v>
      </c>
      <c r="H28" t="s">
        <v>67</v>
      </c>
      <c r="I28">
        <v>250.01</v>
      </c>
      <c r="J28" t="s">
        <v>388</v>
      </c>
      <c r="K28" s="6">
        <v>0.26251799999999997</v>
      </c>
      <c r="L28" s="6">
        <f>K28/1.998984645</f>
        <v>0.13132567108838397</v>
      </c>
      <c r="M28" s="6">
        <v>-0.59192800000000001</v>
      </c>
      <c r="N28" s="15">
        <v>4.4048299999999999E-2</v>
      </c>
      <c r="O28" s="15">
        <v>0.107756</v>
      </c>
      <c r="P28" s="1">
        <v>2.5630500000000002E-9</v>
      </c>
      <c r="Q28" s="1">
        <v>2.26832E-7</v>
      </c>
      <c r="R28">
        <v>347</v>
      </c>
      <c r="S28">
        <v>11494</v>
      </c>
      <c r="T28">
        <v>12278</v>
      </c>
    </row>
    <row r="29" spans="1:21">
      <c r="A29" t="s">
        <v>6</v>
      </c>
      <c r="B29" t="s">
        <v>378</v>
      </c>
      <c r="C29">
        <v>6</v>
      </c>
      <c r="D29">
        <v>31733466</v>
      </c>
      <c r="E29" t="s">
        <v>2</v>
      </c>
      <c r="F29" s="6">
        <v>0.90691200000000005</v>
      </c>
      <c r="G29" s="6">
        <v>0.90707599999999999</v>
      </c>
      <c r="H29" t="s">
        <v>67</v>
      </c>
      <c r="I29">
        <v>250.01</v>
      </c>
      <c r="J29" t="s">
        <v>388</v>
      </c>
      <c r="K29" s="6">
        <v>0.26208599999999999</v>
      </c>
      <c r="L29" s="6">
        <f>K29/1.998984645</f>
        <v>0.13110956137434462</v>
      </c>
      <c r="M29" s="6">
        <v>-0.58943000000000001</v>
      </c>
      <c r="N29" s="15">
        <v>4.4023300000000001E-2</v>
      </c>
      <c r="O29" s="15">
        <v>0.10777299999999999</v>
      </c>
      <c r="P29" s="1">
        <v>2.6655799999999998E-9</v>
      </c>
      <c r="Q29" s="1">
        <v>2.5431200000000001E-7</v>
      </c>
      <c r="R29">
        <v>347</v>
      </c>
      <c r="S29">
        <v>11496</v>
      </c>
      <c r="T29">
        <v>12278</v>
      </c>
    </row>
    <row r="30" spans="1:21">
      <c r="A30" t="s">
        <v>8</v>
      </c>
      <c r="B30" t="s">
        <v>383</v>
      </c>
      <c r="C30">
        <v>6</v>
      </c>
      <c r="D30">
        <v>31725230</v>
      </c>
      <c r="E30" t="s">
        <v>7</v>
      </c>
      <c r="F30" s="6">
        <v>0.90688800000000003</v>
      </c>
      <c r="G30" s="6">
        <v>0.90700999999999998</v>
      </c>
      <c r="H30" t="s">
        <v>67</v>
      </c>
      <c r="I30">
        <v>250.01</v>
      </c>
      <c r="J30" t="s">
        <v>388</v>
      </c>
      <c r="K30" s="6">
        <v>0.26197900000000002</v>
      </c>
      <c r="L30" s="6">
        <f>K30/1.998984645</f>
        <v>0.1310560341998025</v>
      </c>
      <c r="M30" s="6">
        <v>-0.592032</v>
      </c>
      <c r="N30" s="15">
        <v>4.4027900000000002E-2</v>
      </c>
      <c r="O30" s="15">
        <v>0.107832</v>
      </c>
      <c r="P30" s="1">
        <v>2.71639E-9</v>
      </c>
      <c r="Q30" s="1">
        <v>2.2942600000000001E-7</v>
      </c>
      <c r="R30">
        <v>346</v>
      </c>
      <c r="S30">
        <v>11494</v>
      </c>
      <c r="T30">
        <v>12278</v>
      </c>
    </row>
    <row r="31" spans="1:21">
      <c r="A31" t="s">
        <v>8</v>
      </c>
      <c r="B31" t="s">
        <v>35</v>
      </c>
      <c r="C31">
        <v>6</v>
      </c>
      <c r="D31">
        <v>31725285</v>
      </c>
      <c r="E31" t="s">
        <v>5</v>
      </c>
      <c r="F31" s="6">
        <v>0.906999</v>
      </c>
      <c r="G31" s="6">
        <v>0.90711799999999998</v>
      </c>
      <c r="H31" t="s">
        <v>67</v>
      </c>
      <c r="I31">
        <v>250.01</v>
      </c>
      <c r="J31" t="s">
        <v>388</v>
      </c>
      <c r="K31" s="6">
        <v>0.26187199999999999</v>
      </c>
      <c r="L31" s="6">
        <f>K31/1.998984645</f>
        <v>0.13100250702526031</v>
      </c>
      <c r="M31" s="6">
        <v>-0.58944099999999999</v>
      </c>
      <c r="N31" s="15">
        <v>4.4038300000000002E-2</v>
      </c>
      <c r="O31" s="15">
        <v>0.107776</v>
      </c>
      <c r="P31" s="1">
        <v>2.77996E-9</v>
      </c>
      <c r="Q31" s="1">
        <v>2.5431200000000001E-7</v>
      </c>
      <c r="R31">
        <v>347</v>
      </c>
      <c r="S31">
        <v>11496</v>
      </c>
      <c r="T31">
        <v>12278</v>
      </c>
    </row>
    <row r="32" spans="1:21">
      <c r="A32" t="s">
        <v>8</v>
      </c>
      <c r="B32" t="s">
        <v>384</v>
      </c>
      <c r="C32">
        <v>6</v>
      </c>
      <c r="D32">
        <v>31721033</v>
      </c>
      <c r="E32" t="s">
        <v>7</v>
      </c>
      <c r="F32" s="6">
        <v>0.90698299999999998</v>
      </c>
      <c r="G32" s="6">
        <v>0.90710199999999996</v>
      </c>
      <c r="H32" t="s">
        <v>67</v>
      </c>
      <c r="I32">
        <v>250.01</v>
      </c>
      <c r="J32" t="s">
        <v>388</v>
      </c>
      <c r="K32" s="6">
        <v>0.261822</v>
      </c>
      <c r="L32" s="6">
        <f>K32/1.998984645</f>
        <v>0.13097749432687614</v>
      </c>
      <c r="M32" s="6">
        <v>-0.58931800000000001</v>
      </c>
      <c r="N32" s="15">
        <v>4.4039599999999998E-2</v>
      </c>
      <c r="O32" s="15">
        <v>0.107776</v>
      </c>
      <c r="P32" s="1">
        <v>2.80211E-9</v>
      </c>
      <c r="Q32" s="1">
        <v>2.5572999999999997E-7</v>
      </c>
      <c r="R32">
        <v>347</v>
      </c>
      <c r="S32">
        <v>11494</v>
      </c>
      <c r="T32">
        <v>12278</v>
      </c>
      <c r="U32" t="s">
        <v>12</v>
      </c>
    </row>
    <row r="33" spans="1:21">
      <c r="A33" t="s">
        <v>8</v>
      </c>
      <c r="B33" t="s">
        <v>36</v>
      </c>
      <c r="C33">
        <v>6</v>
      </c>
      <c r="D33">
        <v>31712196</v>
      </c>
      <c r="E33" t="s">
        <v>7</v>
      </c>
      <c r="F33" s="6">
        <v>0.906999</v>
      </c>
      <c r="G33" s="6">
        <v>0.90711799999999998</v>
      </c>
      <c r="H33" t="s">
        <v>67</v>
      </c>
      <c r="I33">
        <v>250.01</v>
      </c>
      <c r="J33" t="s">
        <v>388</v>
      </c>
      <c r="K33" s="6">
        <v>0.26142799999999999</v>
      </c>
      <c r="L33" s="6">
        <f>K33/1.998984645</f>
        <v>0.13078039426360877</v>
      </c>
      <c r="M33" s="6">
        <v>-0.58913400000000005</v>
      </c>
      <c r="N33" s="15">
        <v>4.4039000000000002E-2</v>
      </c>
      <c r="O33" s="15">
        <v>0.107781</v>
      </c>
      <c r="P33" s="1">
        <v>2.9578699999999998E-9</v>
      </c>
      <c r="Q33" s="1">
        <v>2.58067E-7</v>
      </c>
      <c r="R33">
        <v>347</v>
      </c>
      <c r="S33">
        <v>11496</v>
      </c>
      <c r="T33">
        <v>12278</v>
      </c>
    </row>
    <row r="34" spans="1:21">
      <c r="A34" t="s">
        <v>8</v>
      </c>
      <c r="B34" t="s">
        <v>34</v>
      </c>
      <c r="C34">
        <v>6</v>
      </c>
      <c r="D34">
        <v>31715882</v>
      </c>
      <c r="E34" t="s">
        <v>2</v>
      </c>
      <c r="F34" s="6">
        <v>0.90704200000000001</v>
      </c>
      <c r="G34" s="6">
        <v>0.90715999999999997</v>
      </c>
      <c r="H34" t="s">
        <v>67</v>
      </c>
      <c r="I34">
        <v>250.01</v>
      </c>
      <c r="J34" t="s">
        <v>388</v>
      </c>
      <c r="K34" s="6">
        <v>0.26105299999999998</v>
      </c>
      <c r="L34" s="6">
        <f>K34/1.998984645</f>
        <v>0.13059279902572737</v>
      </c>
      <c r="M34" s="6">
        <v>-0.59281799999999996</v>
      </c>
      <c r="N34" s="15">
        <v>4.4046299999999997E-2</v>
      </c>
      <c r="O34" s="15">
        <v>0.107734</v>
      </c>
      <c r="P34" s="1">
        <v>3.1334399999999999E-9</v>
      </c>
      <c r="Q34" s="1">
        <v>2.1693900000000001E-7</v>
      </c>
      <c r="R34">
        <v>347</v>
      </c>
      <c r="S34">
        <v>11496</v>
      </c>
      <c r="T34">
        <v>12278</v>
      </c>
    </row>
    <row r="35" spans="1:21">
      <c r="A35" t="s">
        <v>13</v>
      </c>
      <c r="B35" t="s">
        <v>385</v>
      </c>
      <c r="C35">
        <v>6</v>
      </c>
      <c r="D35">
        <v>31704294</v>
      </c>
      <c r="E35" t="s">
        <v>7</v>
      </c>
      <c r="F35" s="6">
        <v>0.90679299999999996</v>
      </c>
      <c r="G35" s="6">
        <v>0.906918</v>
      </c>
      <c r="H35" t="s">
        <v>67</v>
      </c>
      <c r="I35">
        <v>250.01</v>
      </c>
      <c r="J35" t="s">
        <v>388</v>
      </c>
      <c r="K35" s="6">
        <v>0.25874000000000003</v>
      </c>
      <c r="L35" s="6">
        <f>K35/1.998984645</f>
        <v>0.12943571159847506</v>
      </c>
      <c r="M35" s="6">
        <v>-0.58693899999999999</v>
      </c>
      <c r="N35" s="15">
        <v>4.4015899999999997E-2</v>
      </c>
      <c r="O35" s="15">
        <v>0.107806</v>
      </c>
      <c r="P35" s="1">
        <v>4.1998399999999998E-9</v>
      </c>
      <c r="Q35" s="1">
        <v>2.8556200000000003E-7</v>
      </c>
      <c r="R35">
        <v>347</v>
      </c>
      <c r="S35">
        <v>11492</v>
      </c>
      <c r="T35">
        <v>12278</v>
      </c>
    </row>
    <row r="36" spans="1:21">
      <c r="A36" t="s">
        <v>1</v>
      </c>
      <c r="B36" t="s">
        <v>386</v>
      </c>
      <c r="C36">
        <v>10</v>
      </c>
      <c r="D36">
        <v>114788815</v>
      </c>
      <c r="E36" t="s">
        <v>2</v>
      </c>
      <c r="F36" s="6">
        <v>0.71915200000000001</v>
      </c>
      <c r="G36" s="6">
        <v>0.71819</v>
      </c>
      <c r="H36" t="s">
        <v>65</v>
      </c>
      <c r="I36">
        <v>250</v>
      </c>
      <c r="J36" t="s">
        <v>389</v>
      </c>
      <c r="K36" s="15">
        <v>-1.6487100000000001E-2</v>
      </c>
      <c r="L36" s="6">
        <f>K36/0.178987666</f>
        <v>-9.2113050962964127E-2</v>
      </c>
      <c r="M36" s="6">
        <v>-0.24654999999999999</v>
      </c>
      <c r="N36" s="15">
        <v>2.8060799999999999E-3</v>
      </c>
      <c r="O36" s="15">
        <v>3.4216700000000003E-2</v>
      </c>
      <c r="P36" s="1">
        <v>4.2906600000000002E-9</v>
      </c>
      <c r="Q36" s="1">
        <v>6.2475000000000004E-13</v>
      </c>
      <c r="R36">
        <v>3485</v>
      </c>
      <c r="S36">
        <v>8225</v>
      </c>
      <c r="T36">
        <v>12278</v>
      </c>
      <c r="U36" t="s">
        <v>3</v>
      </c>
    </row>
    <row r="37" spans="1:21">
      <c r="A37" t="s">
        <v>1</v>
      </c>
      <c r="B37" t="s">
        <v>47</v>
      </c>
      <c r="C37">
        <v>10</v>
      </c>
      <c r="D37">
        <v>114732906</v>
      </c>
      <c r="E37" t="s">
        <v>5</v>
      </c>
      <c r="F37" s="6">
        <v>0.535412</v>
      </c>
      <c r="G37" s="6">
        <v>0.53564999999999996</v>
      </c>
      <c r="H37" t="s">
        <v>65</v>
      </c>
      <c r="I37">
        <v>250</v>
      </c>
      <c r="J37" t="s">
        <v>389</v>
      </c>
      <c r="K37" s="15">
        <v>-1.47577E-2</v>
      </c>
      <c r="L37" s="6">
        <f>K37/0.178987666</f>
        <v>-8.2450932680467492E-2</v>
      </c>
      <c r="M37" s="6">
        <v>-0.147365</v>
      </c>
      <c r="N37" s="15">
        <v>2.5235100000000001E-3</v>
      </c>
      <c r="O37" s="15">
        <v>3.1174899999999998E-2</v>
      </c>
      <c r="P37" s="1">
        <v>5.0578699999999996E-9</v>
      </c>
      <c r="Q37" s="1">
        <v>2.23705E-6</v>
      </c>
      <c r="R37">
        <v>3485</v>
      </c>
      <c r="S37">
        <v>8226</v>
      </c>
      <c r="T37">
        <v>12278</v>
      </c>
    </row>
    <row r="38" spans="1:21">
      <c r="A38" t="s">
        <v>16</v>
      </c>
      <c r="B38" t="s">
        <v>361</v>
      </c>
      <c r="C38">
        <v>6</v>
      </c>
      <c r="D38">
        <v>31870326</v>
      </c>
      <c r="E38" t="s">
        <v>7</v>
      </c>
      <c r="F38" s="6">
        <v>0.90837199999999996</v>
      </c>
      <c r="G38" s="6">
        <v>0.90866499999999994</v>
      </c>
      <c r="H38" t="s">
        <v>67</v>
      </c>
      <c r="I38">
        <v>250.01</v>
      </c>
      <c r="J38" t="s">
        <v>388</v>
      </c>
      <c r="K38" s="6">
        <v>0.25880700000000001</v>
      </c>
      <c r="L38" s="6">
        <f>K38/1.998984645</f>
        <v>0.12946922861430984</v>
      </c>
      <c r="M38" s="6">
        <v>-0.60836500000000004</v>
      </c>
      <c r="N38" s="15">
        <v>4.4336800000000003E-2</v>
      </c>
      <c r="O38" s="15">
        <v>0.107971</v>
      </c>
      <c r="P38" s="1">
        <v>5.3743499999999997E-9</v>
      </c>
      <c r="Q38" s="1">
        <v>1.1427399999999999E-7</v>
      </c>
      <c r="R38">
        <v>347</v>
      </c>
      <c r="S38">
        <v>11494</v>
      </c>
      <c r="T38">
        <v>12278</v>
      </c>
    </row>
    <row r="39" spans="1:21">
      <c r="A39" t="s">
        <v>8</v>
      </c>
      <c r="B39" t="s">
        <v>377</v>
      </c>
      <c r="C39">
        <v>6</v>
      </c>
      <c r="D39">
        <v>31727474</v>
      </c>
      <c r="E39" t="s">
        <v>5</v>
      </c>
      <c r="F39" s="6">
        <v>0.90747699999999998</v>
      </c>
      <c r="G39" s="6">
        <v>0.90758300000000003</v>
      </c>
      <c r="H39" t="s">
        <v>67</v>
      </c>
      <c r="I39">
        <v>250.01</v>
      </c>
      <c r="J39" t="s">
        <v>388</v>
      </c>
      <c r="K39" s="6">
        <v>0.25650400000000001</v>
      </c>
      <c r="L39" s="6">
        <f>K39/1.998984645</f>
        <v>0.12831714372673433</v>
      </c>
      <c r="M39" s="6">
        <v>-0.59493600000000002</v>
      </c>
      <c r="N39" s="15">
        <v>4.4154199999999998E-2</v>
      </c>
      <c r="O39" s="15">
        <v>0.10816199999999999</v>
      </c>
      <c r="P39" s="1">
        <v>6.3539400000000001E-9</v>
      </c>
      <c r="Q39" s="1">
        <v>2.2117299999999999E-7</v>
      </c>
      <c r="R39">
        <v>347</v>
      </c>
      <c r="S39">
        <v>11496</v>
      </c>
      <c r="T39">
        <v>12278</v>
      </c>
    </row>
    <row r="40" spans="1:21">
      <c r="A40" t="s">
        <v>71</v>
      </c>
      <c r="B40" t="s">
        <v>29</v>
      </c>
      <c r="C40">
        <v>6</v>
      </c>
      <c r="D40">
        <v>32080191</v>
      </c>
      <c r="E40" t="s">
        <v>7</v>
      </c>
      <c r="F40" s="6">
        <v>0.91034199999999998</v>
      </c>
      <c r="G40" s="6">
        <v>0.91070700000000004</v>
      </c>
      <c r="H40" t="s">
        <v>67</v>
      </c>
      <c r="I40">
        <v>250.01</v>
      </c>
      <c r="J40" t="s">
        <v>388</v>
      </c>
      <c r="K40" s="6">
        <v>0.26012999999999997</v>
      </c>
      <c r="L40" s="6">
        <f>K40/1.998984645</f>
        <v>0.13013106461355534</v>
      </c>
      <c r="M40" s="6">
        <v>-0.65906399999999998</v>
      </c>
      <c r="N40" s="15">
        <v>4.4803999999999997E-2</v>
      </c>
      <c r="O40" s="15">
        <v>0.10832700000000001</v>
      </c>
      <c r="P40" s="1">
        <v>6.4812599999999996E-9</v>
      </c>
      <c r="Q40" s="1">
        <v>1.18804E-8</v>
      </c>
      <c r="R40">
        <v>347</v>
      </c>
      <c r="S40">
        <v>11496</v>
      </c>
      <c r="T40">
        <v>12278</v>
      </c>
    </row>
    <row r="41" spans="1:21">
      <c r="A41" t="s">
        <v>48</v>
      </c>
      <c r="B41" t="s">
        <v>49</v>
      </c>
      <c r="C41">
        <v>6</v>
      </c>
      <c r="D41">
        <v>31636742</v>
      </c>
      <c r="E41" t="s">
        <v>5</v>
      </c>
      <c r="F41" s="6">
        <v>0.90647800000000001</v>
      </c>
      <c r="G41" s="6">
        <v>0.90665399999999996</v>
      </c>
      <c r="H41" t="s">
        <v>67</v>
      </c>
      <c r="I41">
        <v>250.01</v>
      </c>
      <c r="J41" t="s">
        <v>388</v>
      </c>
      <c r="K41" s="6">
        <v>0.25455800000000001</v>
      </c>
      <c r="L41" s="6">
        <f>K41/1.998984645</f>
        <v>0.12734364950562191</v>
      </c>
      <c r="M41" s="6">
        <v>-0.58924699999999997</v>
      </c>
      <c r="N41" s="15">
        <v>4.39202E-2</v>
      </c>
      <c r="O41" s="15">
        <v>0.107625</v>
      </c>
      <c r="P41" s="1">
        <v>6.8801599999999999E-9</v>
      </c>
      <c r="Q41" s="1">
        <v>2.47933E-7</v>
      </c>
      <c r="R41">
        <v>347</v>
      </c>
      <c r="S41">
        <v>11496</v>
      </c>
      <c r="T41">
        <v>12278</v>
      </c>
    </row>
    <row r="42" spans="1:21">
      <c r="A42" t="s">
        <v>1</v>
      </c>
      <c r="B42" t="s">
        <v>28</v>
      </c>
      <c r="C42">
        <v>10</v>
      </c>
      <c r="D42">
        <v>114808902</v>
      </c>
      <c r="E42" t="s">
        <v>7</v>
      </c>
      <c r="F42" s="6">
        <v>0.71249700000000005</v>
      </c>
      <c r="G42" s="6">
        <v>0.71195600000000003</v>
      </c>
      <c r="H42" t="s">
        <v>65</v>
      </c>
      <c r="I42">
        <v>250</v>
      </c>
      <c r="J42" t="s">
        <v>389</v>
      </c>
      <c r="K42" s="15">
        <v>-1.6143299999999999E-2</v>
      </c>
      <c r="L42" s="6">
        <f>K42/0.178987666</f>
        <v>-9.0192248218935941E-2</v>
      </c>
      <c r="M42" s="6">
        <v>-0.24815699999999999</v>
      </c>
      <c r="N42" s="15">
        <v>2.7863100000000002E-3</v>
      </c>
      <c r="O42" s="15">
        <v>3.39736E-2</v>
      </c>
      <c r="P42" s="1">
        <v>6.9935400000000002E-9</v>
      </c>
      <c r="Q42" s="1">
        <v>2.9943700000000002E-13</v>
      </c>
      <c r="R42">
        <v>3485</v>
      </c>
      <c r="S42">
        <v>8225</v>
      </c>
      <c r="T42">
        <v>12278</v>
      </c>
    </row>
    <row r="43" spans="1:21">
      <c r="A43" t="s">
        <v>69</v>
      </c>
      <c r="B43" t="s">
        <v>372</v>
      </c>
      <c r="C43">
        <v>19</v>
      </c>
      <c r="D43">
        <v>45415640</v>
      </c>
      <c r="E43" t="s">
        <v>7</v>
      </c>
      <c r="F43" s="6">
        <v>0.89090000000000003</v>
      </c>
      <c r="G43" s="6">
        <v>0.88967399999999996</v>
      </c>
      <c r="H43" t="s">
        <v>68</v>
      </c>
      <c r="I43">
        <v>272.39999999999998</v>
      </c>
      <c r="J43" t="s">
        <v>390</v>
      </c>
      <c r="K43" s="6">
        <v>-6.1696399999999998E-2</v>
      </c>
      <c r="L43" s="6">
        <f>K43/0.46920446</f>
        <v>-0.13149150372526297</v>
      </c>
      <c r="M43" s="6">
        <v>0.34085399999999999</v>
      </c>
      <c r="N43" s="15">
        <v>1.0660599999999999E-2</v>
      </c>
      <c r="O43" s="15">
        <v>5.0281899999999997E-2</v>
      </c>
      <c r="P43" s="1">
        <v>7.2606499999999997E-9</v>
      </c>
      <c r="Q43" s="1">
        <v>1.5059799999999998E-11</v>
      </c>
      <c r="R43">
        <v>5965</v>
      </c>
      <c r="S43">
        <v>4581</v>
      </c>
      <c r="T43">
        <v>12278</v>
      </c>
      <c r="U43" t="s">
        <v>14</v>
      </c>
    </row>
    <row r="44" spans="1:21">
      <c r="A44" t="s">
        <v>71</v>
      </c>
      <c r="B44" t="s">
        <v>50</v>
      </c>
      <c r="C44">
        <v>6</v>
      </c>
      <c r="D44">
        <v>32626272</v>
      </c>
      <c r="E44" t="s">
        <v>20</v>
      </c>
      <c r="F44" s="6">
        <v>0.73322500000000002</v>
      </c>
      <c r="G44" s="6">
        <v>0.73728499999999997</v>
      </c>
      <c r="H44" t="s">
        <v>66</v>
      </c>
      <c r="I44">
        <v>250.01</v>
      </c>
      <c r="J44" t="s">
        <v>388</v>
      </c>
      <c r="K44" s="6">
        <v>-0.129606</v>
      </c>
      <c r="L44" s="6">
        <f>K44/1.172781111</f>
        <v>-0.11051167074944473</v>
      </c>
      <c r="M44" s="6">
        <v>-0.84809599999999996</v>
      </c>
      <c r="N44" s="15">
        <v>2.24608E-2</v>
      </c>
      <c r="O44" s="15">
        <v>7.8849900000000001E-2</v>
      </c>
      <c r="P44" s="1">
        <v>8.0828400000000006E-9</v>
      </c>
      <c r="Q44" s="1">
        <v>4.3986600000000003E-26</v>
      </c>
      <c r="R44">
        <v>347</v>
      </c>
      <c r="S44">
        <v>11489</v>
      </c>
      <c r="T44">
        <v>12278</v>
      </c>
    </row>
    <row r="45" spans="1:21">
      <c r="A45" t="s">
        <v>26</v>
      </c>
      <c r="B45" t="s">
        <v>27</v>
      </c>
      <c r="C45">
        <v>6</v>
      </c>
      <c r="D45">
        <v>32059867</v>
      </c>
      <c r="E45" t="s">
        <v>5</v>
      </c>
      <c r="F45" s="6">
        <v>0.91019000000000005</v>
      </c>
      <c r="G45" s="6">
        <v>0.91050900000000001</v>
      </c>
      <c r="H45" t="s">
        <v>67</v>
      </c>
      <c r="I45">
        <v>250.01</v>
      </c>
      <c r="J45" t="s">
        <v>388</v>
      </c>
      <c r="K45" s="6">
        <v>0.25739299999999998</v>
      </c>
      <c r="L45" s="6">
        <f>K45/1.998984645</f>
        <v>0.12876186950400512</v>
      </c>
      <c r="M45" s="6">
        <v>-0.64518900000000001</v>
      </c>
      <c r="N45" s="15">
        <v>4.4767800000000003E-2</v>
      </c>
      <c r="O45" s="15">
        <v>0.10867</v>
      </c>
      <c r="P45" s="1">
        <v>9.0566600000000004E-9</v>
      </c>
      <c r="Q45" s="1">
        <v>2.5618499999999999E-8</v>
      </c>
      <c r="R45">
        <v>347</v>
      </c>
      <c r="S45">
        <v>11481</v>
      </c>
      <c r="T45">
        <v>12278</v>
      </c>
    </row>
    <row r="46" spans="1:21">
      <c r="A46" t="s">
        <v>16</v>
      </c>
      <c r="B46" t="s">
        <v>39</v>
      </c>
      <c r="C46">
        <v>6</v>
      </c>
      <c r="D46">
        <v>31878433</v>
      </c>
      <c r="E46" t="s">
        <v>7</v>
      </c>
      <c r="F46" s="6">
        <v>0.90831300000000004</v>
      </c>
      <c r="G46" s="6">
        <v>0.90860700000000005</v>
      </c>
      <c r="H46" t="s">
        <v>67</v>
      </c>
      <c r="I46">
        <v>250.01</v>
      </c>
      <c r="J46" t="s">
        <v>388</v>
      </c>
      <c r="K46" s="6">
        <v>0.25422099999999997</v>
      </c>
      <c r="L46" s="6">
        <f>K46/1.998984645</f>
        <v>0.12717506391851249</v>
      </c>
      <c r="M46" s="6">
        <v>-0.58522700000000005</v>
      </c>
      <c r="N46" s="15">
        <v>4.4222900000000002E-2</v>
      </c>
      <c r="O46" s="15">
        <v>0.108333</v>
      </c>
      <c r="P46" s="1">
        <v>9.1049999999999995E-9</v>
      </c>
      <c r="Q46" s="1">
        <v>3.6040700000000001E-7</v>
      </c>
      <c r="R46">
        <v>347</v>
      </c>
      <c r="S46">
        <v>11492</v>
      </c>
      <c r="T46">
        <v>12278</v>
      </c>
    </row>
    <row r="47" spans="1:21">
      <c r="A47" t="s">
        <v>71</v>
      </c>
      <c r="B47" t="s">
        <v>33</v>
      </c>
      <c r="C47">
        <v>6</v>
      </c>
      <c r="D47">
        <v>31705864</v>
      </c>
      <c r="E47" t="s">
        <v>20</v>
      </c>
      <c r="F47" s="6">
        <v>0.90725900000000004</v>
      </c>
      <c r="G47" s="6">
        <v>0.90737100000000004</v>
      </c>
      <c r="H47" t="s">
        <v>67</v>
      </c>
      <c r="I47">
        <v>250.01</v>
      </c>
      <c r="J47" t="s">
        <v>388</v>
      </c>
      <c r="K47" s="6">
        <v>0.25351800000000002</v>
      </c>
      <c r="L47" s="6">
        <f>K47/1.998984645</f>
        <v>0.12682338537923088</v>
      </c>
      <c r="M47" s="6">
        <v>-0.592777</v>
      </c>
      <c r="N47" s="15">
        <v>4.4121199999999999E-2</v>
      </c>
      <c r="O47" s="15">
        <v>0.108191</v>
      </c>
      <c r="P47" s="1">
        <v>9.2485499999999995E-9</v>
      </c>
      <c r="Q47" s="1">
        <v>2.4451099999999998E-7</v>
      </c>
      <c r="R47">
        <v>347</v>
      </c>
      <c r="S47">
        <v>11496</v>
      </c>
      <c r="T47">
        <v>12278</v>
      </c>
    </row>
    <row r="48" spans="1:21">
      <c r="A48" t="s">
        <v>16</v>
      </c>
      <c r="B48" t="s">
        <v>387</v>
      </c>
      <c r="C48">
        <v>6</v>
      </c>
      <c r="D48">
        <v>31892484</v>
      </c>
      <c r="E48" t="s">
        <v>5</v>
      </c>
      <c r="F48" s="6">
        <v>0.90866800000000003</v>
      </c>
      <c r="G48" s="6">
        <v>0.90895300000000001</v>
      </c>
      <c r="H48" t="s">
        <v>67</v>
      </c>
      <c r="I48">
        <v>250.01</v>
      </c>
      <c r="J48" t="s">
        <v>388</v>
      </c>
      <c r="K48" s="6">
        <v>0.25433899999999998</v>
      </c>
      <c r="L48" s="6">
        <f>K48/1.998984645</f>
        <v>0.12723409388669915</v>
      </c>
      <c r="M48" s="6">
        <v>-0.59366099999999999</v>
      </c>
      <c r="N48" s="15">
        <v>4.4398E-2</v>
      </c>
      <c r="O48" s="15">
        <v>0.108629</v>
      </c>
      <c r="P48" s="1">
        <v>1.0241000000000001E-8</v>
      </c>
      <c r="Q48" s="1">
        <v>2.6497399999999997E-7</v>
      </c>
      <c r="R48">
        <v>347</v>
      </c>
      <c r="S48">
        <v>11493</v>
      </c>
      <c r="T48">
        <v>12278</v>
      </c>
    </row>
    <row r="49" spans="1:21">
      <c r="A49" t="s">
        <v>10</v>
      </c>
      <c r="B49" t="s">
        <v>376</v>
      </c>
      <c r="C49">
        <v>6</v>
      </c>
      <c r="D49">
        <v>31620520</v>
      </c>
      <c r="E49" t="s">
        <v>2</v>
      </c>
      <c r="F49" s="6">
        <v>0.90665200000000001</v>
      </c>
      <c r="G49" s="6">
        <v>0.90682300000000005</v>
      </c>
      <c r="H49" t="s">
        <v>67</v>
      </c>
      <c r="I49">
        <v>250.01</v>
      </c>
      <c r="J49" t="s">
        <v>388</v>
      </c>
      <c r="K49" s="6">
        <v>0.25031300000000001</v>
      </c>
      <c r="L49" s="6">
        <f>K49/1.998984645</f>
        <v>0.12522007141280467</v>
      </c>
      <c r="M49" s="6">
        <v>-0.58479599999999998</v>
      </c>
      <c r="N49" s="15">
        <v>4.3958999999999998E-2</v>
      </c>
      <c r="O49" s="15">
        <v>0.108016</v>
      </c>
      <c r="P49" s="1">
        <v>1.25322E-8</v>
      </c>
      <c r="Q49" s="1">
        <v>3.3432500000000002E-7</v>
      </c>
      <c r="R49">
        <v>347</v>
      </c>
      <c r="S49">
        <v>11496</v>
      </c>
      <c r="T49">
        <v>12278</v>
      </c>
      <c r="U49" t="s">
        <v>11</v>
      </c>
    </row>
    <row r="50" spans="1:21">
      <c r="A50" t="s">
        <v>4</v>
      </c>
      <c r="B50" t="s">
        <v>375</v>
      </c>
      <c r="C50">
        <v>6</v>
      </c>
      <c r="D50">
        <v>31918860</v>
      </c>
      <c r="E50" t="s">
        <v>5</v>
      </c>
      <c r="F50" s="6">
        <v>0.90873599999999999</v>
      </c>
      <c r="G50" s="6">
        <v>0.90901799999999999</v>
      </c>
      <c r="H50" t="s">
        <v>67</v>
      </c>
      <c r="I50">
        <v>250.01</v>
      </c>
      <c r="J50" t="s">
        <v>388</v>
      </c>
      <c r="K50" s="6">
        <v>0.252585</v>
      </c>
      <c r="L50" s="6">
        <f>K50/1.998984645</f>
        <v>0.12635664842738201</v>
      </c>
      <c r="M50" s="6">
        <v>-0.607124</v>
      </c>
      <c r="N50" s="15">
        <v>4.44033E-2</v>
      </c>
      <c r="O50" s="15">
        <v>0.108269</v>
      </c>
      <c r="P50" s="1">
        <v>1.2963599999999999E-8</v>
      </c>
      <c r="Q50" s="1">
        <v>1.32217E-7</v>
      </c>
      <c r="R50">
        <v>347</v>
      </c>
      <c r="S50">
        <v>11496</v>
      </c>
      <c r="T50">
        <v>12278</v>
      </c>
    </row>
    <row r="101" spans="1:1">
      <c r="A101" s="2"/>
    </row>
  </sheetData>
  <autoFilter ref="A2:U50"/>
  <sortState ref="A3:U101">
    <sortCondition ref="A70"/>
  </sortState>
  <mergeCells count="1">
    <mergeCell ref="A1:J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9"/>
  <sheetViews>
    <sheetView topLeftCell="A227" workbookViewId="0">
      <selection activeCell="B248" sqref="B248"/>
    </sheetView>
  </sheetViews>
  <sheetFormatPr baseColWidth="10" defaultRowHeight="15" x14ac:dyDescent="0"/>
  <cols>
    <col min="1" max="1" width="18.5" style="10" bestFit="1" customWidth="1"/>
    <col min="2" max="2" width="11.83203125" style="10" bestFit="1" customWidth="1"/>
    <col min="3" max="3" width="38.83203125" style="10" customWidth="1"/>
    <col min="4" max="4" width="7.33203125" style="10" bestFit="1" customWidth="1"/>
    <col min="5" max="5" width="10.1640625" style="10" bestFit="1" customWidth="1"/>
    <col min="6" max="6" width="8.6640625" style="10" bestFit="1" customWidth="1"/>
    <col min="7" max="7" width="17.6640625" style="10" bestFit="1" customWidth="1"/>
    <col min="8" max="8" width="8.33203125" style="10" bestFit="1" customWidth="1"/>
    <col min="9" max="9" width="8.1640625" style="10" bestFit="1" customWidth="1"/>
    <col min="10" max="10" width="5.83203125" style="10" bestFit="1" customWidth="1"/>
    <col min="11" max="11" width="11.1640625" style="10" bestFit="1" customWidth="1"/>
    <col min="12" max="12" width="14.1640625" style="10" customWidth="1"/>
    <col min="13" max="13" width="27.5" style="10" customWidth="1"/>
    <col min="14" max="16384" width="10.83203125" style="10"/>
  </cols>
  <sheetData>
    <row r="1" spans="1:12" ht="23">
      <c r="A1" s="20" t="s">
        <v>363</v>
      </c>
      <c r="B1" s="20"/>
      <c r="C1" s="20"/>
    </row>
    <row r="2" spans="1:12" s="11" customFormat="1">
      <c r="A2" s="11" t="s">
        <v>0</v>
      </c>
      <c r="B2" s="11" t="s">
        <v>51</v>
      </c>
      <c r="C2" s="11" t="s">
        <v>356</v>
      </c>
      <c r="D2" s="11" t="s">
        <v>52</v>
      </c>
      <c r="E2" s="11" t="s">
        <v>53</v>
      </c>
      <c r="F2" s="11" t="s">
        <v>54</v>
      </c>
      <c r="G2" s="11" t="s">
        <v>357</v>
      </c>
      <c r="H2" s="11" t="s">
        <v>477</v>
      </c>
      <c r="I2" s="11" t="s">
        <v>493</v>
      </c>
      <c r="J2" s="11" t="s">
        <v>478</v>
      </c>
      <c r="K2" s="11" t="s">
        <v>482</v>
      </c>
      <c r="L2" s="11" t="s">
        <v>365</v>
      </c>
    </row>
    <row r="3" spans="1:12">
      <c r="A3" s="10" t="s">
        <v>71</v>
      </c>
      <c r="B3" s="10" t="s">
        <v>423</v>
      </c>
      <c r="C3" s="10" t="s">
        <v>391</v>
      </c>
      <c r="D3" s="10">
        <v>16</v>
      </c>
      <c r="E3" s="10">
        <v>56989590</v>
      </c>
      <c r="F3" s="10" t="s">
        <v>20</v>
      </c>
      <c r="G3" s="18">
        <v>0.68357199999999996</v>
      </c>
      <c r="H3" s="18">
        <v>-5.9354799999999999E-2</v>
      </c>
      <c r="I3" s="18">
        <f>Table1[[#This Row],[Beta]]/0.271805179</f>
        <v>-0.21837258663860853</v>
      </c>
      <c r="J3" s="17">
        <v>3.8505800000000001E-3</v>
      </c>
      <c r="K3" s="12">
        <v>5.2569599999999999E-53</v>
      </c>
      <c r="L3" s="10" t="s">
        <v>109</v>
      </c>
    </row>
    <row r="4" spans="1:12">
      <c r="A4" s="10" t="s">
        <v>71</v>
      </c>
      <c r="B4" s="10" t="s">
        <v>416</v>
      </c>
      <c r="C4" s="10" t="s">
        <v>391</v>
      </c>
      <c r="D4" s="10">
        <v>16</v>
      </c>
      <c r="E4" s="10">
        <v>56993324</v>
      </c>
      <c r="F4" s="10" t="s">
        <v>20</v>
      </c>
      <c r="G4" s="18">
        <v>0.68220899999999995</v>
      </c>
      <c r="H4" s="18">
        <v>-5.9280399999999997E-2</v>
      </c>
      <c r="I4" s="18">
        <f>Table1[[#This Row],[Beta]]/0.271805179</f>
        <v>-0.21809886116997054</v>
      </c>
      <c r="J4" s="17">
        <v>3.8470900000000001E-3</v>
      </c>
      <c r="K4" s="12">
        <v>5.6989099999999999E-53</v>
      </c>
      <c r="L4" s="10" t="s">
        <v>114</v>
      </c>
    </row>
    <row r="5" spans="1:12">
      <c r="A5" s="10" t="s">
        <v>71</v>
      </c>
      <c r="B5" s="10" t="s">
        <v>252</v>
      </c>
      <c r="C5" s="10" t="s">
        <v>391</v>
      </c>
      <c r="D5" s="10">
        <v>16</v>
      </c>
      <c r="E5" s="10">
        <v>56991363</v>
      </c>
      <c r="F5" s="10" t="s">
        <v>20</v>
      </c>
      <c r="G5" s="18">
        <v>0.68361499999999997</v>
      </c>
      <c r="H5" s="18">
        <v>-5.9459199999999997E-2</v>
      </c>
      <c r="I5" s="18">
        <f>Table1[[#This Row],[Beta]]/0.271805179</f>
        <v>-0.21875668528008435</v>
      </c>
      <c r="J5" s="17">
        <v>3.8753899999999998E-3</v>
      </c>
      <c r="K5" s="12">
        <v>1.56679E-52</v>
      </c>
    </row>
    <row r="6" spans="1:12">
      <c r="A6" s="10" t="s">
        <v>71</v>
      </c>
      <c r="B6" s="10" t="s">
        <v>424</v>
      </c>
      <c r="C6" s="10" t="s">
        <v>391</v>
      </c>
      <c r="D6" s="10">
        <v>16</v>
      </c>
      <c r="E6" s="10">
        <v>56988044</v>
      </c>
      <c r="F6" s="10" t="s">
        <v>20</v>
      </c>
      <c r="G6" s="18">
        <v>0.67438699999999996</v>
      </c>
      <c r="H6" s="18">
        <v>-5.6007500000000002E-2</v>
      </c>
      <c r="I6" s="18">
        <f>Table1[[#This Row],[Beta]]/0.271805179</f>
        <v>-0.20605751592393315</v>
      </c>
      <c r="J6" s="17">
        <v>3.8215300000000001E-3</v>
      </c>
      <c r="K6" s="12">
        <v>3.8323300000000003E-48</v>
      </c>
      <c r="L6" s="10" t="s">
        <v>97</v>
      </c>
    </row>
    <row r="7" spans="1:12">
      <c r="A7" s="10" t="s">
        <v>131</v>
      </c>
      <c r="B7" s="10" t="s">
        <v>425</v>
      </c>
      <c r="C7" s="10" t="s">
        <v>391</v>
      </c>
      <c r="D7" s="10">
        <v>16</v>
      </c>
      <c r="E7" s="10">
        <v>57006590</v>
      </c>
      <c r="F7" s="10" t="s">
        <v>20</v>
      </c>
      <c r="G7" s="18">
        <v>0.81374199999999997</v>
      </c>
      <c r="H7" s="18">
        <v>6.5676999999999999E-2</v>
      </c>
      <c r="I7" s="18">
        <f>Table1[[#This Row],[Beta]]/0.271805179</f>
        <v>0.24163262908246497</v>
      </c>
      <c r="J7" s="17">
        <v>4.6073800000000003E-3</v>
      </c>
      <c r="K7" s="12">
        <v>1.1473400000000001E-45</v>
      </c>
      <c r="L7" s="10" t="s">
        <v>130</v>
      </c>
    </row>
    <row r="8" spans="1:12">
      <c r="A8" s="10" t="s">
        <v>131</v>
      </c>
      <c r="B8" s="10" t="s">
        <v>426</v>
      </c>
      <c r="C8" s="10" t="s">
        <v>391</v>
      </c>
      <c r="D8" s="10">
        <v>16</v>
      </c>
      <c r="E8" s="10">
        <v>57005479</v>
      </c>
      <c r="F8" s="10" t="s">
        <v>20</v>
      </c>
      <c r="G8" s="18">
        <v>0.56957100000000005</v>
      </c>
      <c r="H8" s="18">
        <v>-5.1111700000000003E-2</v>
      </c>
      <c r="I8" s="18">
        <f>Table1[[#This Row],[Beta]]/0.271805179</f>
        <v>-0.18804534993794214</v>
      </c>
      <c r="J8" s="17">
        <v>3.5960599999999999E-3</v>
      </c>
      <c r="K8" s="12">
        <v>2.0512000000000001E-45</v>
      </c>
      <c r="L8" s="10" t="s">
        <v>94</v>
      </c>
    </row>
    <row r="9" spans="1:12">
      <c r="A9" s="10" t="s">
        <v>131</v>
      </c>
      <c r="B9" s="10" t="s">
        <v>326</v>
      </c>
      <c r="C9" s="10" t="s">
        <v>391</v>
      </c>
      <c r="D9" s="10">
        <v>16</v>
      </c>
      <c r="E9" s="10">
        <v>57004889</v>
      </c>
      <c r="F9" s="10" t="s">
        <v>7</v>
      </c>
      <c r="G9" s="18">
        <v>0.56770299999999996</v>
      </c>
      <c r="H9" s="18">
        <v>-5.1000200000000002E-2</v>
      </c>
      <c r="I9" s="18">
        <f>Table1[[#This Row],[Beta]]/0.271805179</f>
        <v>-0.18763512964556131</v>
      </c>
      <c r="J9" s="17">
        <v>3.5972299999999999E-3</v>
      </c>
      <c r="K9" s="12">
        <v>3.3781300000000001E-45</v>
      </c>
    </row>
    <row r="10" spans="1:12">
      <c r="A10" s="10" t="s">
        <v>71</v>
      </c>
      <c r="B10" s="10" t="s">
        <v>417</v>
      </c>
      <c r="C10" s="10" t="s">
        <v>391</v>
      </c>
      <c r="D10" s="10">
        <v>16</v>
      </c>
      <c r="E10" s="10">
        <v>56995236</v>
      </c>
      <c r="F10" s="10" t="s">
        <v>20</v>
      </c>
      <c r="G10" s="18">
        <v>0.51875300000000002</v>
      </c>
      <c r="H10" s="18">
        <v>-4.87058E-2</v>
      </c>
      <c r="I10" s="18">
        <f>Table1[[#This Row],[Beta]]/0.271805179</f>
        <v>-0.17919378938691966</v>
      </c>
      <c r="J10" s="17">
        <v>3.5611000000000002E-3</v>
      </c>
      <c r="K10" s="12">
        <v>3.2465800000000003E-42</v>
      </c>
      <c r="L10" s="10" t="s">
        <v>99</v>
      </c>
    </row>
    <row r="11" spans="1:12">
      <c r="A11" s="10" t="s">
        <v>71</v>
      </c>
      <c r="B11" s="10" t="s">
        <v>427</v>
      </c>
      <c r="C11" s="10" t="s">
        <v>68</v>
      </c>
      <c r="D11" s="10">
        <v>11</v>
      </c>
      <c r="E11" s="10">
        <v>116648917</v>
      </c>
      <c r="F11" s="10" t="s">
        <v>20</v>
      </c>
      <c r="G11" s="18">
        <v>0.85213799999999995</v>
      </c>
      <c r="H11" s="18">
        <v>-0.12684699999999999</v>
      </c>
      <c r="I11" s="18">
        <f>Table1[[#This Row],[Beta]]/0.46920446</f>
        <v>-0.27034483005553694</v>
      </c>
      <c r="J11" s="17">
        <v>9.3656899999999994E-3</v>
      </c>
      <c r="K11" s="12">
        <v>1.94586E-41</v>
      </c>
      <c r="L11" s="10" t="s">
        <v>139</v>
      </c>
    </row>
    <row r="12" spans="1:12">
      <c r="A12" s="10" t="s">
        <v>131</v>
      </c>
      <c r="B12" s="10" t="s">
        <v>253</v>
      </c>
      <c r="C12" s="10" t="s">
        <v>391</v>
      </c>
      <c r="D12" s="10">
        <v>16</v>
      </c>
      <c r="E12" s="10">
        <v>56997233</v>
      </c>
      <c r="F12" s="10" t="s">
        <v>7</v>
      </c>
      <c r="G12" s="18">
        <v>0.728298</v>
      </c>
      <c r="H12" s="18">
        <v>5.2863399999999998E-2</v>
      </c>
      <c r="I12" s="18">
        <f>Table1[[#This Row],[Beta]]/0.271805179</f>
        <v>0.19449003949994639</v>
      </c>
      <c r="J12" s="17">
        <v>4.0555399999999998E-3</v>
      </c>
      <c r="K12" s="12">
        <v>1.55174E-38</v>
      </c>
      <c r="L12" s="10" t="s">
        <v>98</v>
      </c>
    </row>
    <row r="13" spans="1:12">
      <c r="A13" s="10" t="s">
        <v>71</v>
      </c>
      <c r="B13" s="10" t="s">
        <v>372</v>
      </c>
      <c r="C13" s="10" t="s">
        <v>62</v>
      </c>
      <c r="D13" s="10">
        <v>19</v>
      </c>
      <c r="E13" s="10">
        <v>45415640</v>
      </c>
      <c r="F13" s="10" t="s">
        <v>7</v>
      </c>
      <c r="G13" s="18">
        <v>0.89225299999999996</v>
      </c>
      <c r="H13" s="18">
        <v>8.4222999999999999</v>
      </c>
      <c r="I13" s="18">
        <f>Table1[[#This Row],[Beta]]/28.44033496</f>
        <v>0.29613926881823194</v>
      </c>
      <c r="J13" s="17">
        <v>0.65564299999999998</v>
      </c>
      <c r="K13" s="12">
        <v>1.7538800000000001E-37</v>
      </c>
      <c r="L13" s="10" t="s">
        <v>14</v>
      </c>
    </row>
    <row r="14" spans="1:12">
      <c r="A14" s="10" t="s">
        <v>131</v>
      </c>
      <c r="B14" s="10" t="s">
        <v>418</v>
      </c>
      <c r="C14" s="10" t="s">
        <v>391</v>
      </c>
      <c r="D14" s="10">
        <v>16</v>
      </c>
      <c r="E14" s="10">
        <v>57002732</v>
      </c>
      <c r="F14" s="10" t="s">
        <v>7</v>
      </c>
      <c r="G14" s="18">
        <v>0.78709600000000002</v>
      </c>
      <c r="H14" s="18">
        <v>5.60516E-2</v>
      </c>
      <c r="I14" s="18">
        <f>Table1[[#This Row],[Beta]]/0.271805179</f>
        <v>0.20621976448800483</v>
      </c>
      <c r="J14" s="17">
        <v>4.3798099999999996E-3</v>
      </c>
      <c r="K14" s="12">
        <v>3.2101499999999999E-37</v>
      </c>
      <c r="L14" s="10" t="s">
        <v>92</v>
      </c>
    </row>
    <row r="15" spans="1:12">
      <c r="A15" s="10" t="s">
        <v>131</v>
      </c>
      <c r="B15" s="10" t="s">
        <v>418</v>
      </c>
      <c r="C15" s="10" t="s">
        <v>391</v>
      </c>
      <c r="D15" s="10">
        <v>16</v>
      </c>
      <c r="E15" s="10">
        <v>57002732</v>
      </c>
      <c r="F15" s="10" t="s">
        <v>7</v>
      </c>
      <c r="G15" s="18">
        <v>0.78744400000000003</v>
      </c>
      <c r="H15" s="18">
        <v>5.5694599999999997E-2</v>
      </c>
      <c r="I15" s="18">
        <f>Table1[[#This Row],[Beta]]/0.271805179</f>
        <v>0.20490632373123396</v>
      </c>
      <c r="J15" s="17">
        <v>4.3924400000000001E-3</v>
      </c>
      <c r="K15" s="12">
        <v>1.42338E-36</v>
      </c>
      <c r="L15" s="10" t="s">
        <v>92</v>
      </c>
    </row>
    <row r="16" spans="1:12">
      <c r="A16" s="10" t="s">
        <v>131</v>
      </c>
      <c r="B16" s="10" t="s">
        <v>280</v>
      </c>
      <c r="C16" s="10" t="s">
        <v>391</v>
      </c>
      <c r="D16" s="10">
        <v>16</v>
      </c>
      <c r="E16" s="10">
        <v>57007451</v>
      </c>
      <c r="F16" s="10" t="s">
        <v>5</v>
      </c>
      <c r="G16" s="18">
        <v>0.81051899999999999</v>
      </c>
      <c r="H16" s="18">
        <v>5.3650900000000001E-2</v>
      </c>
      <c r="I16" s="18">
        <f>Table1[[#This Row],[Beta]]/0.271805179</f>
        <v>0.19738733528694094</v>
      </c>
      <c r="J16" s="17">
        <v>4.5949099999999998E-3</v>
      </c>
      <c r="K16" s="12">
        <v>2.61066E-31</v>
      </c>
    </row>
    <row r="17" spans="1:12">
      <c r="A17" s="10" t="s">
        <v>131</v>
      </c>
      <c r="B17" s="10" t="s">
        <v>140</v>
      </c>
      <c r="C17" s="10" t="s">
        <v>391</v>
      </c>
      <c r="D17" s="10">
        <v>16</v>
      </c>
      <c r="E17" s="10">
        <v>57015091</v>
      </c>
      <c r="F17" s="10" t="s">
        <v>7</v>
      </c>
      <c r="G17" s="18">
        <v>0.94972100000000004</v>
      </c>
      <c r="H17" s="18">
        <v>8.9795E-2</v>
      </c>
      <c r="I17" s="18">
        <f>Table1[[#This Row],[Beta]]/0.271805179</f>
        <v>0.33036530183260415</v>
      </c>
      <c r="J17" s="17">
        <v>8.2184900000000002E-3</v>
      </c>
      <c r="K17" s="12">
        <v>1.2027999999999999E-27</v>
      </c>
    </row>
    <row r="18" spans="1:12">
      <c r="A18" s="10" t="s">
        <v>71</v>
      </c>
      <c r="B18" s="10" t="s">
        <v>31</v>
      </c>
      <c r="C18" s="10" t="s">
        <v>63</v>
      </c>
      <c r="D18" s="10">
        <v>9</v>
      </c>
      <c r="E18" s="10">
        <v>100550028</v>
      </c>
      <c r="F18" s="10" t="s">
        <v>20</v>
      </c>
      <c r="G18" s="18">
        <v>0.65850399999999998</v>
      </c>
      <c r="H18" s="18">
        <v>6.7669900000000005E-2</v>
      </c>
      <c r="I18" s="18">
        <f>Table1[[#This Row],[Beta]]/0.414978136</f>
        <v>0.16306859116066783</v>
      </c>
      <c r="J18" s="17">
        <v>6.2667599999999997E-3</v>
      </c>
      <c r="K18" s="12">
        <v>4.7659899999999998E-27</v>
      </c>
      <c r="L18" s="10" t="s">
        <v>32</v>
      </c>
    </row>
    <row r="19" spans="1:12">
      <c r="A19" s="10" t="s">
        <v>71</v>
      </c>
      <c r="B19" s="10" t="s">
        <v>45</v>
      </c>
      <c r="C19" s="10" t="s">
        <v>63</v>
      </c>
      <c r="D19" s="10">
        <v>9</v>
      </c>
      <c r="E19" s="10">
        <v>100549013</v>
      </c>
      <c r="F19" s="10" t="s">
        <v>7</v>
      </c>
      <c r="G19" s="18">
        <v>0.65818900000000002</v>
      </c>
      <c r="H19" s="18">
        <v>6.7605999999999999E-2</v>
      </c>
      <c r="I19" s="18">
        <f>Table1[[#This Row],[Beta]]/0.414978136</f>
        <v>0.16291460714450748</v>
      </c>
      <c r="J19" s="17">
        <v>6.2618500000000002E-3</v>
      </c>
      <c r="K19" s="12">
        <v>4.8564099999999997E-27</v>
      </c>
      <c r="L19" s="10" t="s">
        <v>46</v>
      </c>
    </row>
    <row r="20" spans="1:12">
      <c r="A20" s="10" t="s">
        <v>71</v>
      </c>
      <c r="B20" s="10" t="s">
        <v>428</v>
      </c>
      <c r="C20" s="10" t="s">
        <v>396</v>
      </c>
      <c r="D20" s="10">
        <v>6</v>
      </c>
      <c r="E20" s="10">
        <v>135418916</v>
      </c>
      <c r="F20" s="10" t="s">
        <v>5</v>
      </c>
      <c r="G20" s="18">
        <v>0.73510799999999998</v>
      </c>
      <c r="H20" s="18">
        <v>6.3131000000000007E-2</v>
      </c>
      <c r="I20" s="18">
        <f>Table1[[#This Row],[Beta]]/0.432986924</f>
        <v>0.1458034792755081</v>
      </c>
      <c r="J20" s="17">
        <v>5.9050400000000003E-3</v>
      </c>
      <c r="K20" s="12">
        <v>1.42838E-26</v>
      </c>
      <c r="L20" s="10" t="s">
        <v>133</v>
      </c>
    </row>
    <row r="21" spans="1:12">
      <c r="A21" s="10" t="s">
        <v>71</v>
      </c>
      <c r="B21" s="10" t="s">
        <v>429</v>
      </c>
      <c r="C21" s="10" t="s">
        <v>396</v>
      </c>
      <c r="D21" s="10">
        <v>6</v>
      </c>
      <c r="E21" s="10">
        <v>135418635</v>
      </c>
      <c r="F21" s="10" t="s">
        <v>20</v>
      </c>
      <c r="G21" s="18">
        <v>0.73521800000000004</v>
      </c>
      <c r="H21" s="18">
        <v>6.30497E-2</v>
      </c>
      <c r="I21" s="18">
        <f>Table1[[#This Row],[Beta]]/0.432986924</f>
        <v>0.14561571379000812</v>
      </c>
      <c r="J21" s="17">
        <v>5.9058799999999996E-3</v>
      </c>
      <c r="K21" s="12">
        <v>1.6815500000000001E-26</v>
      </c>
      <c r="L21" s="10" t="s">
        <v>132</v>
      </c>
    </row>
    <row r="22" spans="1:12">
      <c r="A22" s="10" t="s">
        <v>71</v>
      </c>
      <c r="B22" s="10" t="s">
        <v>373</v>
      </c>
      <c r="C22" s="10" t="s">
        <v>63</v>
      </c>
      <c r="D22" s="10">
        <v>9</v>
      </c>
      <c r="E22" s="10">
        <v>100556109</v>
      </c>
      <c r="F22" s="10" t="s">
        <v>7</v>
      </c>
      <c r="G22" s="18">
        <v>0.65862600000000004</v>
      </c>
      <c r="H22" s="18">
        <v>6.6944000000000004E-2</v>
      </c>
      <c r="I22" s="18">
        <f>Table1[[#This Row],[Beta]]/0.414978136</f>
        <v>0.1613193423761487</v>
      </c>
      <c r="J22" s="17">
        <v>6.2762599999999997E-3</v>
      </c>
      <c r="K22" s="12">
        <v>1.9575999999999999E-26</v>
      </c>
      <c r="L22" s="10" t="s">
        <v>22</v>
      </c>
    </row>
    <row r="23" spans="1:12">
      <c r="A23" s="10" t="s">
        <v>71</v>
      </c>
      <c r="B23" s="10" t="s">
        <v>25</v>
      </c>
      <c r="C23" s="10" t="s">
        <v>63</v>
      </c>
      <c r="D23" s="10">
        <v>9</v>
      </c>
      <c r="E23" s="10">
        <v>100556972</v>
      </c>
      <c r="F23" s="10" t="s">
        <v>7</v>
      </c>
      <c r="G23" s="18">
        <v>0.65945200000000004</v>
      </c>
      <c r="H23" s="18">
        <v>6.6543699999999997E-2</v>
      </c>
      <c r="I23" s="18">
        <f>Table1[[#This Row],[Beta]]/0.414978136</f>
        <v>0.16035471324204897</v>
      </c>
      <c r="J23" s="17">
        <v>6.2800900000000003E-3</v>
      </c>
      <c r="K23" s="12">
        <v>4.1243499999999997E-26</v>
      </c>
    </row>
    <row r="24" spans="1:12">
      <c r="A24" s="10" t="s">
        <v>71</v>
      </c>
      <c r="B24" s="10" t="s">
        <v>408</v>
      </c>
      <c r="C24" s="10" t="s">
        <v>396</v>
      </c>
      <c r="D24" s="10">
        <v>6</v>
      </c>
      <c r="E24" s="10">
        <v>135411228</v>
      </c>
      <c r="F24" s="10" t="s">
        <v>2</v>
      </c>
      <c r="G24" s="18">
        <v>0.73977400000000004</v>
      </c>
      <c r="H24" s="18">
        <v>6.2520099999999995E-2</v>
      </c>
      <c r="I24" s="18">
        <f>Table1[[#This Row],[Beta]]/0.432986924</f>
        <v>0.14439258216490619</v>
      </c>
      <c r="J24" s="17">
        <v>5.9399700000000001E-3</v>
      </c>
      <c r="K24" s="12">
        <v>8.2808499999999996E-26</v>
      </c>
    </row>
    <row r="25" spans="1:12">
      <c r="A25" s="10" t="s">
        <v>178</v>
      </c>
      <c r="B25" s="10" t="s">
        <v>313</v>
      </c>
      <c r="C25" s="10" t="s">
        <v>68</v>
      </c>
      <c r="D25" s="10">
        <v>11</v>
      </c>
      <c r="E25" s="10">
        <v>116662579</v>
      </c>
      <c r="F25" s="10" t="s">
        <v>2</v>
      </c>
      <c r="G25" s="18">
        <v>0.92754999999999999</v>
      </c>
      <c r="H25" s="18">
        <v>-0.13480700000000001</v>
      </c>
      <c r="I25" s="18">
        <f>Table1[[#This Row],[Beta]]/0.46920446</f>
        <v>-0.28730971568343577</v>
      </c>
      <c r="J25" s="17">
        <v>1.29195E-2</v>
      </c>
      <c r="K25" s="12">
        <v>2.2622000000000001E-25</v>
      </c>
      <c r="L25" s="10" t="s">
        <v>314</v>
      </c>
    </row>
    <row r="26" spans="1:12">
      <c r="A26" s="10" t="s">
        <v>71</v>
      </c>
      <c r="B26" s="10" t="s">
        <v>409</v>
      </c>
      <c r="C26" s="10" t="s">
        <v>396</v>
      </c>
      <c r="D26" s="10">
        <v>6</v>
      </c>
      <c r="E26" s="10">
        <v>135426573</v>
      </c>
      <c r="F26" s="10" t="s">
        <v>5</v>
      </c>
      <c r="G26" s="18">
        <v>0.72586399999999995</v>
      </c>
      <c r="H26" s="18">
        <v>5.9946600000000003E-2</v>
      </c>
      <c r="I26" s="18">
        <f>Table1[[#This Row],[Beta]]/0.432986924</f>
        <v>0.13844898466264077</v>
      </c>
      <c r="J26" s="17">
        <v>5.8399200000000002E-3</v>
      </c>
      <c r="K26" s="12">
        <v>1.2415799999999999E-24</v>
      </c>
      <c r="L26" s="10" t="s">
        <v>120</v>
      </c>
    </row>
    <row r="27" spans="1:12">
      <c r="A27" s="10" t="s">
        <v>71</v>
      </c>
      <c r="B27" s="10" t="s">
        <v>350</v>
      </c>
      <c r="C27" s="10" t="s">
        <v>396</v>
      </c>
      <c r="D27" s="10">
        <v>6</v>
      </c>
      <c r="E27" s="10">
        <v>135427159</v>
      </c>
      <c r="F27" s="10" t="s">
        <v>2</v>
      </c>
      <c r="G27" s="18">
        <v>0.72625499999999998</v>
      </c>
      <c r="H27" s="18">
        <v>5.9960899999999998E-2</v>
      </c>
      <c r="I27" s="18">
        <f>Table1[[#This Row],[Beta]]/0.432986924</f>
        <v>0.13848201106414937</v>
      </c>
      <c r="J27" s="17">
        <v>5.8449900000000004E-3</v>
      </c>
      <c r="K27" s="12">
        <v>1.32644E-24</v>
      </c>
      <c r="L27" s="10" t="s">
        <v>351</v>
      </c>
    </row>
    <row r="28" spans="1:12">
      <c r="A28" s="10" t="s">
        <v>71</v>
      </c>
      <c r="B28" s="10" t="s">
        <v>407</v>
      </c>
      <c r="C28" s="10" t="s">
        <v>396</v>
      </c>
      <c r="D28" s="10">
        <v>6</v>
      </c>
      <c r="E28" s="10">
        <v>135427144</v>
      </c>
      <c r="F28" s="10" t="s">
        <v>20</v>
      </c>
      <c r="G28" s="18">
        <v>0.72459200000000001</v>
      </c>
      <c r="H28" s="18">
        <v>5.9339599999999999E-2</v>
      </c>
      <c r="I28" s="18">
        <f>Table1[[#This Row],[Beta]]/0.432986924</f>
        <v>0.1370470947524503</v>
      </c>
      <c r="J28" s="17">
        <v>5.8342400000000001E-3</v>
      </c>
      <c r="K28" s="12">
        <v>3.25028E-24</v>
      </c>
      <c r="L28" s="10" t="s">
        <v>136</v>
      </c>
    </row>
    <row r="29" spans="1:12">
      <c r="A29" s="10" t="s">
        <v>71</v>
      </c>
      <c r="B29" s="10" t="s">
        <v>430</v>
      </c>
      <c r="C29" s="10" t="s">
        <v>396</v>
      </c>
      <c r="D29" s="10">
        <v>6</v>
      </c>
      <c r="E29" s="10">
        <v>135427817</v>
      </c>
      <c r="F29" s="10" t="s">
        <v>7</v>
      </c>
      <c r="G29" s="18">
        <v>0.72725300000000004</v>
      </c>
      <c r="H29" s="18">
        <v>5.9405600000000003E-2</v>
      </c>
      <c r="I29" s="18">
        <f>Table1[[#This Row],[Beta]]/0.432986924</f>
        <v>0.13719952429787466</v>
      </c>
      <c r="J29" s="17">
        <v>5.8482999999999999E-3</v>
      </c>
      <c r="K29" s="12">
        <v>3.7146700000000001E-24</v>
      </c>
      <c r="L29" s="10" t="s">
        <v>115</v>
      </c>
    </row>
    <row r="30" spans="1:12">
      <c r="A30" s="10" t="s">
        <v>71</v>
      </c>
      <c r="B30" s="10" t="s">
        <v>431</v>
      </c>
      <c r="C30" s="10" t="s">
        <v>396</v>
      </c>
      <c r="D30" s="10">
        <v>6</v>
      </c>
      <c r="E30" s="10">
        <v>135423209</v>
      </c>
      <c r="F30" s="10" t="s">
        <v>2</v>
      </c>
      <c r="G30" s="18">
        <v>0.71901899999999996</v>
      </c>
      <c r="H30" s="18">
        <v>5.7984300000000003E-2</v>
      </c>
      <c r="I30" s="18">
        <f>Table1[[#This Row],[Beta]]/0.432986924</f>
        <v>0.13391697713254733</v>
      </c>
      <c r="J30" s="17">
        <v>5.8061400000000004E-3</v>
      </c>
      <c r="K30" s="12">
        <v>2.0865500000000001E-23</v>
      </c>
      <c r="L30" s="10" t="s">
        <v>135</v>
      </c>
    </row>
    <row r="31" spans="1:12">
      <c r="A31" s="10" t="s">
        <v>23</v>
      </c>
      <c r="B31" s="10" t="s">
        <v>24</v>
      </c>
      <c r="C31" s="10" t="s">
        <v>63</v>
      </c>
      <c r="D31" s="10">
        <v>5</v>
      </c>
      <c r="E31" s="10">
        <v>76541325</v>
      </c>
      <c r="F31" s="10" t="s">
        <v>5</v>
      </c>
      <c r="G31" s="18">
        <v>0.60064300000000004</v>
      </c>
      <c r="H31" s="18">
        <v>-6.0511000000000002E-2</v>
      </c>
      <c r="I31" s="18">
        <f>Table1[[#This Row],[Beta]]/0.414978136</f>
        <v>-0.14581732084313956</v>
      </c>
      <c r="J31" s="17">
        <v>6.1014099999999998E-3</v>
      </c>
      <c r="K31" s="12">
        <v>4.3157100000000002E-23</v>
      </c>
    </row>
    <row r="32" spans="1:12">
      <c r="A32" s="10" t="s">
        <v>131</v>
      </c>
      <c r="B32" s="10" t="s">
        <v>249</v>
      </c>
      <c r="C32" s="10" t="s">
        <v>391</v>
      </c>
      <c r="D32" s="10">
        <v>16</v>
      </c>
      <c r="E32" s="10">
        <v>57017319</v>
      </c>
      <c r="F32" s="10" t="s">
        <v>7</v>
      </c>
      <c r="G32" s="18">
        <v>0.96454300000000004</v>
      </c>
      <c r="H32" s="18">
        <v>9.6582899999999999E-2</v>
      </c>
      <c r="I32" s="18">
        <f>Table1[[#This Row],[Beta]]/0.271805179</f>
        <v>0.35533870382948074</v>
      </c>
      <c r="J32" s="17">
        <v>9.7487200000000006E-3</v>
      </c>
      <c r="K32" s="12">
        <v>4.7989499999999999E-23</v>
      </c>
    </row>
    <row r="33" spans="1:12">
      <c r="A33" s="10" t="s">
        <v>23</v>
      </c>
      <c r="B33" s="10" t="s">
        <v>30</v>
      </c>
      <c r="C33" s="10" t="s">
        <v>63</v>
      </c>
      <c r="D33" s="10">
        <v>5</v>
      </c>
      <c r="E33" s="10">
        <v>76521868</v>
      </c>
      <c r="F33" s="10" t="s">
        <v>2</v>
      </c>
      <c r="G33" s="18">
        <v>0.60179300000000002</v>
      </c>
      <c r="H33" s="18">
        <v>-6.0648300000000002E-2</v>
      </c>
      <c r="I33" s="18">
        <f>Table1[[#This Row],[Beta]]/0.414978136</f>
        <v>-0.14614818164781579</v>
      </c>
      <c r="J33" s="17">
        <v>6.1279699999999999E-3</v>
      </c>
      <c r="K33" s="12">
        <v>5.2932600000000002E-23</v>
      </c>
    </row>
    <row r="34" spans="1:12">
      <c r="A34" s="10" t="s">
        <v>178</v>
      </c>
      <c r="B34" s="10" t="s">
        <v>419</v>
      </c>
      <c r="C34" s="10" t="s">
        <v>68</v>
      </c>
      <c r="D34" s="10">
        <v>11</v>
      </c>
      <c r="E34" s="10">
        <v>116660686</v>
      </c>
      <c r="F34" s="10" t="s">
        <v>5</v>
      </c>
      <c r="G34" s="18">
        <v>0.92196900000000004</v>
      </c>
      <c r="H34" s="18">
        <v>-0.12335500000000001</v>
      </c>
      <c r="I34" s="18">
        <f>Table1[[#This Row],[Beta]]/0.46920446</f>
        <v>-0.2629024455564638</v>
      </c>
      <c r="J34" s="17">
        <v>1.2501200000000001E-2</v>
      </c>
      <c r="K34" s="12">
        <v>7.1104899999999996E-23</v>
      </c>
      <c r="L34" s="10" t="s">
        <v>105</v>
      </c>
    </row>
    <row r="35" spans="1:12">
      <c r="A35" s="10" t="s">
        <v>23</v>
      </c>
      <c r="B35" s="10" t="s">
        <v>355</v>
      </c>
      <c r="C35" s="10" t="s">
        <v>63</v>
      </c>
      <c r="D35" s="10">
        <v>5</v>
      </c>
      <c r="E35" s="10">
        <v>76515824</v>
      </c>
      <c r="F35" s="10" t="s">
        <v>5</v>
      </c>
      <c r="G35" s="18">
        <v>0.56045299999999998</v>
      </c>
      <c r="H35" s="18">
        <v>-5.9393300000000003E-2</v>
      </c>
      <c r="I35" s="18">
        <f>Table1[[#This Row],[Beta]]/0.414978136</f>
        <v>-0.14312392593136522</v>
      </c>
      <c r="J35" s="17">
        <v>6.0420300000000003E-3</v>
      </c>
      <c r="K35" s="12">
        <v>1.02467E-22</v>
      </c>
    </row>
    <row r="36" spans="1:12">
      <c r="A36" s="10" t="s">
        <v>111</v>
      </c>
      <c r="B36" s="10" t="s">
        <v>432</v>
      </c>
      <c r="C36" s="10" t="s">
        <v>68</v>
      </c>
      <c r="D36" s="10">
        <v>11</v>
      </c>
      <c r="E36" s="10">
        <v>116639104</v>
      </c>
      <c r="F36" s="10" t="s">
        <v>7</v>
      </c>
      <c r="G36" s="18">
        <v>0.92216399999999998</v>
      </c>
      <c r="H36" s="18">
        <v>-0.122653</v>
      </c>
      <c r="I36" s="18">
        <f>Table1[[#This Row],[Beta]]/0.46920446</f>
        <v>-0.26140629609530991</v>
      </c>
      <c r="J36" s="17">
        <v>1.25015E-2</v>
      </c>
      <c r="K36" s="12">
        <v>1.23906E-22</v>
      </c>
      <c r="L36" s="10" t="s">
        <v>77</v>
      </c>
    </row>
    <row r="37" spans="1:12">
      <c r="A37" s="10" t="s">
        <v>23</v>
      </c>
      <c r="B37" s="10" t="s">
        <v>303</v>
      </c>
      <c r="C37" s="10" t="s">
        <v>63</v>
      </c>
      <c r="D37" s="10">
        <v>5</v>
      </c>
      <c r="E37" s="10">
        <v>76518442</v>
      </c>
      <c r="F37" s="10" t="s">
        <v>7</v>
      </c>
      <c r="G37" s="18">
        <v>0.608267</v>
      </c>
      <c r="H37" s="18">
        <v>-6.0128500000000001E-2</v>
      </c>
      <c r="I37" s="18">
        <f>Table1[[#This Row],[Beta]]/0.414978136</f>
        <v>-0.14489558553513771</v>
      </c>
      <c r="J37" s="17">
        <v>6.1384500000000002E-3</v>
      </c>
      <c r="K37" s="12">
        <v>1.4400799999999999E-22</v>
      </c>
      <c r="L37" s="10" t="s">
        <v>304</v>
      </c>
    </row>
    <row r="38" spans="1:12">
      <c r="A38" s="10" t="s">
        <v>178</v>
      </c>
      <c r="B38" s="10" t="s">
        <v>419</v>
      </c>
      <c r="C38" s="10" t="s">
        <v>68</v>
      </c>
      <c r="D38" s="10">
        <v>11</v>
      </c>
      <c r="E38" s="10">
        <v>116660686</v>
      </c>
      <c r="F38" s="10" t="s">
        <v>5</v>
      </c>
      <c r="G38" s="18">
        <v>0.921875</v>
      </c>
      <c r="H38" s="18">
        <v>-0.12263400000000001</v>
      </c>
      <c r="I38" s="18">
        <f>Table1[[#This Row],[Beta]]/0.46920446</f>
        <v>-0.261365802021575</v>
      </c>
      <c r="J38" s="17">
        <v>1.25297E-2</v>
      </c>
      <c r="K38" s="12">
        <v>1.5634700000000001E-22</v>
      </c>
      <c r="L38" s="10" t="s">
        <v>105</v>
      </c>
    </row>
    <row r="39" spans="1:12">
      <c r="A39" s="10" t="s">
        <v>176</v>
      </c>
      <c r="B39" s="10" t="s">
        <v>433</v>
      </c>
      <c r="C39" s="10" t="s">
        <v>68</v>
      </c>
      <c r="D39" s="10">
        <v>11</v>
      </c>
      <c r="E39" s="10">
        <v>116653296</v>
      </c>
      <c r="F39" s="10" t="s">
        <v>2</v>
      </c>
      <c r="G39" s="18">
        <v>0.91967500000000002</v>
      </c>
      <c r="H39" s="18">
        <v>-0.120347</v>
      </c>
      <c r="I39" s="18">
        <f>Table1[[#This Row],[Beta]]/0.46920446</f>
        <v>-0.25649159430411211</v>
      </c>
      <c r="J39" s="17">
        <v>1.23345E-2</v>
      </c>
      <c r="K39" s="12">
        <v>2.10693E-22</v>
      </c>
      <c r="L39" s="10" t="s">
        <v>100</v>
      </c>
    </row>
    <row r="40" spans="1:12">
      <c r="A40" s="10" t="s">
        <v>71</v>
      </c>
      <c r="B40" s="10" t="s">
        <v>322</v>
      </c>
      <c r="C40" s="10" t="s">
        <v>396</v>
      </c>
      <c r="D40" s="10">
        <v>6</v>
      </c>
      <c r="E40" s="10">
        <v>135431318</v>
      </c>
      <c r="F40" s="10" t="s">
        <v>2</v>
      </c>
      <c r="G40" s="18">
        <v>0.74476900000000001</v>
      </c>
      <c r="H40" s="18">
        <v>5.8377600000000002E-2</v>
      </c>
      <c r="I40" s="18">
        <f>Table1[[#This Row],[Beta]]/0.432986924</f>
        <v>0.13482531865096231</v>
      </c>
      <c r="J40" s="17">
        <v>5.9961800000000003E-3</v>
      </c>
      <c r="K40" s="12">
        <v>2.4921600000000002E-22</v>
      </c>
    </row>
    <row r="41" spans="1:12">
      <c r="A41" s="10" t="s">
        <v>71</v>
      </c>
      <c r="B41" s="10" t="s">
        <v>434</v>
      </c>
      <c r="C41" s="10" t="s">
        <v>391</v>
      </c>
      <c r="D41" s="10">
        <v>15</v>
      </c>
      <c r="E41" s="10">
        <v>58683366</v>
      </c>
      <c r="F41" s="10" t="s">
        <v>7</v>
      </c>
      <c r="G41" s="18">
        <v>0.62290500000000004</v>
      </c>
      <c r="H41" s="18">
        <v>-3.5752600000000002E-2</v>
      </c>
      <c r="I41" s="18">
        <f>Table1[[#This Row],[Beta]]/0.271805179</f>
        <v>-0.13153759664012879</v>
      </c>
      <c r="J41" s="17">
        <v>3.6960000000000001E-3</v>
      </c>
      <c r="K41" s="12">
        <v>4.7491500000000004E-22</v>
      </c>
      <c r="L41" s="10" t="s">
        <v>93</v>
      </c>
    </row>
    <row r="42" spans="1:12">
      <c r="A42" s="10" t="s">
        <v>71</v>
      </c>
      <c r="B42" s="10" t="s">
        <v>435</v>
      </c>
      <c r="C42" s="10" t="s">
        <v>68</v>
      </c>
      <c r="D42" s="10">
        <v>11</v>
      </c>
      <c r="E42" s="10">
        <v>116611733</v>
      </c>
      <c r="F42" s="10" t="s">
        <v>7</v>
      </c>
      <c r="G42" s="18">
        <v>0.92173400000000005</v>
      </c>
      <c r="H42" s="18">
        <v>-0.119481</v>
      </c>
      <c r="I42" s="18">
        <f>Table1[[#This Row],[Beta]]/0.46920446</f>
        <v>-0.25464591704861461</v>
      </c>
      <c r="J42" s="17">
        <v>1.2462000000000001E-2</v>
      </c>
      <c r="K42" s="12">
        <v>1.0850899999999999E-21</v>
      </c>
    </row>
    <row r="43" spans="1:12">
      <c r="A43" s="10" t="s">
        <v>107</v>
      </c>
      <c r="B43" s="10" t="s">
        <v>150</v>
      </c>
      <c r="C43" s="10" t="s">
        <v>392</v>
      </c>
      <c r="D43" s="10">
        <v>22</v>
      </c>
      <c r="E43" s="10">
        <v>44324727</v>
      </c>
      <c r="F43" s="10" t="s">
        <v>20</v>
      </c>
      <c r="G43" s="18">
        <v>0.76412599999999997</v>
      </c>
      <c r="H43" s="18">
        <v>-3.8365400000000001E-2</v>
      </c>
      <c r="I43" s="18">
        <f>Table1[[#This Row],[Beta]]/0.260518077</f>
        <v>-0.14726578839287224</v>
      </c>
      <c r="J43" s="17">
        <v>4.0320399999999998E-3</v>
      </c>
      <c r="K43" s="12">
        <v>2.1196699999999999E-21</v>
      </c>
      <c r="L43" s="10" t="s">
        <v>151</v>
      </c>
    </row>
    <row r="44" spans="1:12">
      <c r="A44" s="13" t="s">
        <v>71</v>
      </c>
      <c r="B44" s="10" t="s">
        <v>402</v>
      </c>
      <c r="C44" s="10" t="s">
        <v>396</v>
      </c>
      <c r="D44" s="10">
        <v>6</v>
      </c>
      <c r="E44" s="10">
        <v>135432552</v>
      </c>
      <c r="F44" s="10" t="s">
        <v>2</v>
      </c>
      <c r="G44" s="18">
        <v>0.76658300000000001</v>
      </c>
      <c r="H44" s="18">
        <v>5.8790200000000001E-2</v>
      </c>
      <c r="I44" s="18">
        <f>Table1[[#This Row],[Beta]]/0.432986924</f>
        <v>0.1357782342637211</v>
      </c>
      <c r="J44" s="17">
        <v>6.19281E-3</v>
      </c>
      <c r="K44" s="12">
        <v>2.5848100000000001E-21</v>
      </c>
      <c r="L44" s="10" t="s">
        <v>138</v>
      </c>
    </row>
    <row r="45" spans="1:12">
      <c r="A45" s="13" t="s">
        <v>71</v>
      </c>
      <c r="B45" s="10" t="s">
        <v>436</v>
      </c>
      <c r="C45" s="10" t="s">
        <v>68</v>
      </c>
      <c r="D45" s="10">
        <v>11</v>
      </c>
      <c r="E45" s="10">
        <v>116586283</v>
      </c>
      <c r="F45" s="10" t="s">
        <v>20</v>
      </c>
      <c r="G45" s="18">
        <v>0.92474199999999995</v>
      </c>
      <c r="H45" s="18">
        <v>-0.12008000000000001</v>
      </c>
      <c r="I45" s="18">
        <f>Table1[[#This Row],[Beta]]/0.46920446</f>
        <v>-0.25592254600478437</v>
      </c>
      <c r="J45" s="17">
        <v>1.2720800000000001E-2</v>
      </c>
      <c r="K45" s="12">
        <v>4.4484000000000002E-21</v>
      </c>
    </row>
    <row r="46" spans="1:12">
      <c r="A46" s="13" t="s">
        <v>71</v>
      </c>
      <c r="B46" s="10" t="s">
        <v>437</v>
      </c>
      <c r="C46" s="10" t="s">
        <v>391</v>
      </c>
      <c r="D46" s="10">
        <v>15</v>
      </c>
      <c r="E46" s="10">
        <v>58680954</v>
      </c>
      <c r="F46" s="10" t="s">
        <v>20</v>
      </c>
      <c r="G46" s="18">
        <v>0.62017800000000001</v>
      </c>
      <c r="H46" s="18">
        <v>-3.4620199999999997E-2</v>
      </c>
      <c r="I46" s="18">
        <f>Table1[[#This Row],[Beta]]/0.271805179</f>
        <v>-0.12737137727607462</v>
      </c>
      <c r="J46" s="17">
        <v>3.69761E-3</v>
      </c>
      <c r="K46" s="12">
        <v>9.1776799999999995E-21</v>
      </c>
      <c r="L46" s="10" t="s">
        <v>92</v>
      </c>
    </row>
    <row r="47" spans="1:12">
      <c r="A47" s="10" t="s">
        <v>107</v>
      </c>
      <c r="B47" s="10" t="s">
        <v>150</v>
      </c>
      <c r="C47" s="10" t="s">
        <v>393</v>
      </c>
      <c r="D47" s="10">
        <v>22</v>
      </c>
      <c r="E47" s="10">
        <v>44324727</v>
      </c>
      <c r="F47" s="10" t="s">
        <v>20</v>
      </c>
      <c r="G47" s="18">
        <v>0.76360899999999998</v>
      </c>
      <c r="H47" s="18">
        <v>-5.7974199999999997E-2</v>
      </c>
      <c r="I47" s="18">
        <f>Table1[[#This Row],[Beta]]/0.432057657</f>
        <v>-0.13418162844872344</v>
      </c>
      <c r="J47" s="17">
        <v>6.3112300000000001E-3</v>
      </c>
      <c r="K47" s="12">
        <v>4.6512099999999999E-20</v>
      </c>
      <c r="L47" s="10" t="s">
        <v>151</v>
      </c>
    </row>
    <row r="48" spans="1:12">
      <c r="A48" s="13" t="s">
        <v>71</v>
      </c>
      <c r="B48" s="10" t="s">
        <v>438</v>
      </c>
      <c r="C48" s="10" t="s">
        <v>396</v>
      </c>
      <c r="D48" s="10">
        <v>6</v>
      </c>
      <c r="E48" s="10">
        <v>135435501</v>
      </c>
      <c r="F48" s="10" t="s">
        <v>2</v>
      </c>
      <c r="G48" s="18">
        <v>0.74425300000000005</v>
      </c>
      <c r="H48" s="18">
        <v>5.4759299999999997E-2</v>
      </c>
      <c r="I48" s="18">
        <f>Table1[[#This Row],[Beta]]/0.432986924</f>
        <v>0.12646871525385833</v>
      </c>
      <c r="J48" s="17">
        <v>6.0139599999999996E-3</v>
      </c>
      <c r="K48" s="12">
        <v>9.6908700000000002E-20</v>
      </c>
      <c r="L48" s="10" t="s">
        <v>137</v>
      </c>
    </row>
    <row r="49" spans="1:12">
      <c r="A49" s="10" t="s">
        <v>163</v>
      </c>
      <c r="B49" s="10" t="s">
        <v>230</v>
      </c>
      <c r="C49" s="10" t="s">
        <v>394</v>
      </c>
      <c r="D49" s="10">
        <v>3</v>
      </c>
      <c r="E49" s="10">
        <v>56849749</v>
      </c>
      <c r="F49" s="10" t="s">
        <v>20</v>
      </c>
      <c r="G49" s="18">
        <v>0.59997400000000001</v>
      </c>
      <c r="H49" s="18">
        <v>6.9481700000000002</v>
      </c>
      <c r="I49" s="18">
        <f>Table1[[#This Row],[Beta]]/60.15709725</f>
        <v>0.11550042002733103</v>
      </c>
      <c r="J49" s="17">
        <v>0.76787899999999998</v>
      </c>
      <c r="K49" s="12">
        <v>1.62874E-19</v>
      </c>
      <c r="L49" s="10" t="s">
        <v>231</v>
      </c>
    </row>
    <row r="50" spans="1:12">
      <c r="A50" s="13" t="s">
        <v>71</v>
      </c>
      <c r="B50" s="10" t="s">
        <v>327</v>
      </c>
      <c r="C50" s="10" t="s">
        <v>391</v>
      </c>
      <c r="D50" s="10">
        <v>15</v>
      </c>
      <c r="E50" s="10">
        <v>58679668</v>
      </c>
      <c r="F50" s="10" t="s">
        <v>7</v>
      </c>
      <c r="G50" s="18">
        <v>0.65540399999999999</v>
      </c>
      <c r="H50" s="18">
        <v>-3.3969399999999997E-2</v>
      </c>
      <c r="I50" s="18">
        <f>Table1[[#This Row],[Beta]]/0.271805179</f>
        <v>-0.12497701524664472</v>
      </c>
      <c r="J50" s="17">
        <v>3.7684699999999999E-3</v>
      </c>
      <c r="K50" s="12">
        <v>2.2857300000000002E-19</v>
      </c>
    </row>
    <row r="51" spans="1:12">
      <c r="A51" s="10" t="s">
        <v>479</v>
      </c>
      <c r="B51" s="10" t="s">
        <v>285</v>
      </c>
      <c r="C51" s="10" t="s">
        <v>392</v>
      </c>
      <c r="D51" s="10">
        <v>10</v>
      </c>
      <c r="E51" s="10">
        <v>17863037</v>
      </c>
      <c r="F51" s="10" t="s">
        <v>20</v>
      </c>
      <c r="G51" s="18">
        <v>0.57103800000000005</v>
      </c>
      <c r="H51" s="18">
        <v>3.1391599999999999E-2</v>
      </c>
      <c r="I51" s="18">
        <f>Table1[[#This Row],[Beta]]/0.260518077</f>
        <v>0.12049682064864925</v>
      </c>
      <c r="J51" s="17">
        <v>3.49301E-3</v>
      </c>
      <c r="K51" s="12">
        <v>2.8653000000000002E-19</v>
      </c>
      <c r="L51" s="10" t="s">
        <v>102</v>
      </c>
    </row>
    <row r="52" spans="1:12">
      <c r="A52" s="10" t="s">
        <v>164</v>
      </c>
      <c r="B52" s="10" t="s">
        <v>165</v>
      </c>
      <c r="C52" s="10" t="s">
        <v>68</v>
      </c>
      <c r="D52" s="10">
        <v>7</v>
      </c>
      <c r="E52" s="10">
        <v>73020337</v>
      </c>
      <c r="F52" s="10" t="s">
        <v>20</v>
      </c>
      <c r="G52" s="18">
        <v>0.88173599999999996</v>
      </c>
      <c r="H52" s="18">
        <v>9.1138499999999997E-2</v>
      </c>
      <c r="I52" s="18">
        <f>Table1[[#This Row],[Beta]]/0.46920446</f>
        <v>0.19424048100480545</v>
      </c>
      <c r="J52" s="17">
        <v>1.02792E-2</v>
      </c>
      <c r="K52" s="12">
        <v>8.6206900000000003E-19</v>
      </c>
      <c r="L52" s="10" t="s">
        <v>79</v>
      </c>
    </row>
    <row r="53" spans="1:12">
      <c r="A53" s="10" t="s">
        <v>164</v>
      </c>
      <c r="B53" s="10" t="s">
        <v>420</v>
      </c>
      <c r="C53" s="10" t="s">
        <v>68</v>
      </c>
      <c r="D53" s="10">
        <v>7</v>
      </c>
      <c r="E53" s="10">
        <v>73012042</v>
      </c>
      <c r="F53" s="10" t="s">
        <v>7</v>
      </c>
      <c r="G53" s="18">
        <v>0.88089600000000001</v>
      </c>
      <c r="H53" s="18">
        <v>9.0865799999999997E-2</v>
      </c>
      <c r="I53" s="18">
        <f>Table1[[#This Row],[Beta]]/0.46920446</f>
        <v>0.1936592844833572</v>
      </c>
      <c r="J53" s="17">
        <v>1.02606E-2</v>
      </c>
      <c r="K53" s="12">
        <v>9.46677E-19</v>
      </c>
    </row>
    <row r="54" spans="1:12">
      <c r="A54" s="10" t="s">
        <v>23</v>
      </c>
      <c r="B54" s="10" t="s">
        <v>228</v>
      </c>
      <c r="C54" s="10" t="s">
        <v>63</v>
      </c>
      <c r="D54" s="10">
        <v>5</v>
      </c>
      <c r="E54" s="10">
        <v>76544942</v>
      </c>
      <c r="F54" s="10" t="s">
        <v>5</v>
      </c>
      <c r="G54" s="18">
        <v>0.63468599999999997</v>
      </c>
      <c r="H54" s="18">
        <v>-5.4908899999999997E-2</v>
      </c>
      <c r="I54" s="18">
        <f>Table1[[#This Row],[Beta]]/0.414978136</f>
        <v>-0.13231757347331666</v>
      </c>
      <c r="J54" s="17">
        <v>6.2167999999999998E-3</v>
      </c>
      <c r="K54" s="12">
        <v>1.16327E-18</v>
      </c>
    </row>
    <row r="55" spans="1:12">
      <c r="A55" s="10" t="s">
        <v>185</v>
      </c>
      <c r="B55" s="10" t="s">
        <v>184</v>
      </c>
      <c r="C55" s="10" t="s">
        <v>395</v>
      </c>
      <c r="D55" s="10">
        <v>17</v>
      </c>
      <c r="E55" s="10">
        <v>38175426</v>
      </c>
      <c r="F55" s="10" t="s">
        <v>20</v>
      </c>
      <c r="G55" s="18">
        <v>0.61485000000000001</v>
      </c>
      <c r="H55" s="18">
        <v>-0.23264099999999999</v>
      </c>
      <c r="I55" s="18">
        <f>Table1[[#This Row],[Beta]]/1.998984645</f>
        <v>-0.1163795832958987</v>
      </c>
      <c r="J55" s="17">
        <v>2.63684E-2</v>
      </c>
      <c r="K55" s="12">
        <v>1.2390299999999999E-18</v>
      </c>
    </row>
    <row r="56" spans="1:12">
      <c r="A56" s="13" t="s">
        <v>71</v>
      </c>
      <c r="B56" s="10" t="s">
        <v>267</v>
      </c>
      <c r="C56" s="10" t="s">
        <v>395</v>
      </c>
      <c r="D56" s="10">
        <v>17</v>
      </c>
      <c r="E56" s="10">
        <v>38169714</v>
      </c>
      <c r="F56" s="10" t="s">
        <v>7</v>
      </c>
      <c r="G56" s="18">
        <v>0.61655499999999996</v>
      </c>
      <c r="H56" s="18">
        <v>-0.23353699999999999</v>
      </c>
      <c r="I56" s="18">
        <f>Table1[[#This Row],[Beta]]/1.998984645</f>
        <v>-0.11682781085094328</v>
      </c>
      <c r="J56" s="17">
        <v>2.6477400000000002E-2</v>
      </c>
      <c r="K56" s="12">
        <v>1.2671099999999999E-18</v>
      </c>
    </row>
    <row r="57" spans="1:12">
      <c r="A57" s="10" t="s">
        <v>185</v>
      </c>
      <c r="B57" s="10" t="s">
        <v>324</v>
      </c>
      <c r="C57" s="10" t="s">
        <v>395</v>
      </c>
      <c r="D57" s="10">
        <v>17</v>
      </c>
      <c r="E57" s="10">
        <v>38175553</v>
      </c>
      <c r="F57" s="10" t="s">
        <v>20</v>
      </c>
      <c r="G57" s="18">
        <v>0.61484000000000005</v>
      </c>
      <c r="H57" s="18">
        <v>-0.23255899999999999</v>
      </c>
      <c r="I57" s="18">
        <f>Table1[[#This Row],[Beta]]/1.998984645</f>
        <v>-0.11633856247054863</v>
      </c>
      <c r="J57" s="17">
        <v>2.6368200000000001E-2</v>
      </c>
      <c r="K57" s="12">
        <v>1.2729399999999999E-18</v>
      </c>
    </row>
    <row r="58" spans="1:12">
      <c r="A58" s="13" t="s">
        <v>71</v>
      </c>
      <c r="B58" s="10" t="s">
        <v>345</v>
      </c>
      <c r="C58" s="10" t="s">
        <v>395</v>
      </c>
      <c r="D58" s="10">
        <v>17</v>
      </c>
      <c r="E58" s="10">
        <v>38166879</v>
      </c>
      <c r="F58" s="10" t="s">
        <v>2</v>
      </c>
      <c r="G58" s="18">
        <v>0.61507699999999998</v>
      </c>
      <c r="H58" s="18">
        <v>-0.232539</v>
      </c>
      <c r="I58" s="18">
        <f>Table1[[#This Row],[Beta]]/1.998984645</f>
        <v>-0.11632855739119496</v>
      </c>
      <c r="J58" s="17">
        <v>2.6366299999999999E-2</v>
      </c>
      <c r="K58" s="12">
        <v>1.27482E-18</v>
      </c>
      <c r="L58" s="10" t="s">
        <v>346</v>
      </c>
    </row>
    <row r="59" spans="1:12">
      <c r="A59" s="10" t="s">
        <v>178</v>
      </c>
      <c r="B59" s="10" t="s">
        <v>177</v>
      </c>
      <c r="C59" s="10" t="s">
        <v>68</v>
      </c>
      <c r="D59" s="10">
        <v>11</v>
      </c>
      <c r="E59" s="10">
        <v>116662407</v>
      </c>
      <c r="F59" s="10" t="s">
        <v>7</v>
      </c>
      <c r="G59" s="18">
        <v>0.93689500000000003</v>
      </c>
      <c r="H59" s="18">
        <v>-0.120812</v>
      </c>
      <c r="I59" s="18">
        <f>Table1[[#This Row],[Beta]]/0.46920446</f>
        <v>-0.25748263347709865</v>
      </c>
      <c r="J59" s="17">
        <v>1.36972E-2</v>
      </c>
      <c r="K59" s="12">
        <v>1.29903E-18</v>
      </c>
    </row>
    <row r="60" spans="1:12">
      <c r="A60" s="13" t="s">
        <v>71</v>
      </c>
      <c r="B60" s="10" t="s">
        <v>344</v>
      </c>
      <c r="C60" s="10" t="s">
        <v>395</v>
      </c>
      <c r="D60" s="10">
        <v>17</v>
      </c>
      <c r="E60" s="10">
        <v>38160754</v>
      </c>
      <c r="F60" s="10" t="s">
        <v>20</v>
      </c>
      <c r="G60" s="18">
        <v>0.61515399999999998</v>
      </c>
      <c r="H60" s="18">
        <v>-0.232267</v>
      </c>
      <c r="I60" s="18">
        <f>Table1[[#This Row],[Beta]]/1.998984645</f>
        <v>-0.11619248831198502</v>
      </c>
      <c r="J60" s="17">
        <v>2.6361200000000001E-2</v>
      </c>
      <c r="K60" s="12">
        <v>1.3756399999999999E-18</v>
      </c>
    </row>
    <row r="61" spans="1:12">
      <c r="A61" s="10" t="s">
        <v>289</v>
      </c>
      <c r="B61" s="10" t="s">
        <v>155</v>
      </c>
      <c r="C61" s="10" t="s">
        <v>68</v>
      </c>
      <c r="D61" s="10">
        <v>2</v>
      </c>
      <c r="E61" s="10">
        <v>27730940</v>
      </c>
      <c r="F61" s="10" t="s">
        <v>20</v>
      </c>
      <c r="G61" s="18">
        <v>0.57274099999999994</v>
      </c>
      <c r="H61" s="18">
        <v>-5.9697600000000003E-2</v>
      </c>
      <c r="I61" s="18">
        <f>Table1[[#This Row],[Beta]]/0.46920446</f>
        <v>-0.1272315271683479</v>
      </c>
      <c r="J61" s="17">
        <v>6.7797400000000002E-3</v>
      </c>
      <c r="K61" s="12">
        <v>1.4818600000000001E-18</v>
      </c>
      <c r="L61" s="10" t="s">
        <v>156</v>
      </c>
    </row>
    <row r="62" spans="1:12">
      <c r="A62" s="13" t="s">
        <v>71</v>
      </c>
      <c r="B62" s="10" t="s">
        <v>439</v>
      </c>
      <c r="C62" s="10" t="s">
        <v>395</v>
      </c>
      <c r="D62" s="10">
        <v>17</v>
      </c>
      <c r="E62" s="10">
        <v>38156712</v>
      </c>
      <c r="F62" s="10" t="s">
        <v>20</v>
      </c>
      <c r="G62" s="18">
        <v>0.61480699999999999</v>
      </c>
      <c r="H62" s="18">
        <v>-0.231854</v>
      </c>
      <c r="I62" s="18">
        <f>Table1[[#This Row],[Beta]]/1.998984645</f>
        <v>-0.11598588342333166</v>
      </c>
      <c r="J62" s="17">
        <v>2.6353999999999999E-2</v>
      </c>
      <c r="K62" s="12">
        <v>1.54751E-18</v>
      </c>
      <c r="L62" s="10" t="s">
        <v>119</v>
      </c>
    </row>
    <row r="63" spans="1:12">
      <c r="A63" s="10" t="s">
        <v>91</v>
      </c>
      <c r="B63" s="10" t="s">
        <v>366</v>
      </c>
      <c r="C63" s="10" t="s">
        <v>391</v>
      </c>
      <c r="D63" s="10">
        <v>8</v>
      </c>
      <c r="E63" s="10">
        <v>19824667</v>
      </c>
      <c r="F63" s="10" t="s">
        <v>20</v>
      </c>
      <c r="G63" s="18">
        <v>0.70145100000000005</v>
      </c>
      <c r="H63" s="18">
        <v>-3.4502999999999999E-2</v>
      </c>
      <c r="I63" s="18">
        <f>Table1[[#This Row],[Beta]]/0.271805179</f>
        <v>-0.12694018608085461</v>
      </c>
      <c r="J63" s="17">
        <v>3.92567E-3</v>
      </c>
      <c r="K63" s="12">
        <v>1.7108399999999999E-18</v>
      </c>
      <c r="L63" s="10" t="s">
        <v>82</v>
      </c>
    </row>
    <row r="64" spans="1:12">
      <c r="A64" s="10" t="s">
        <v>176</v>
      </c>
      <c r="B64" s="10" t="s">
        <v>175</v>
      </c>
      <c r="C64" s="10" t="s">
        <v>68</v>
      </c>
      <c r="D64" s="10">
        <v>11</v>
      </c>
      <c r="E64" s="10">
        <v>116655600</v>
      </c>
      <c r="F64" s="10" t="s">
        <v>7</v>
      </c>
      <c r="G64" s="18">
        <v>0.93774199999999996</v>
      </c>
      <c r="H64" s="18">
        <v>-0.12105100000000001</v>
      </c>
      <c r="I64" s="18">
        <f>Table1[[#This Row],[Beta]]/0.46920446</f>
        <v>-0.25799200629934338</v>
      </c>
      <c r="J64" s="17">
        <v>1.3774700000000001E-2</v>
      </c>
      <c r="K64" s="12">
        <v>1.72802E-18</v>
      </c>
    </row>
    <row r="65" spans="1:12">
      <c r="A65" s="10" t="s">
        <v>91</v>
      </c>
      <c r="B65" s="10" t="s">
        <v>190</v>
      </c>
      <c r="C65" s="10" t="s">
        <v>391</v>
      </c>
      <c r="D65" s="10">
        <v>8</v>
      </c>
      <c r="E65" s="10">
        <v>19824563</v>
      </c>
      <c r="F65" s="10" t="s">
        <v>2</v>
      </c>
      <c r="G65" s="18">
        <v>0.89127599999999996</v>
      </c>
      <c r="H65" s="18">
        <v>-5.0992099999999999E-2</v>
      </c>
      <c r="I65" s="18">
        <f>Table1[[#This Row],[Beta]]/0.271805179</f>
        <v>-0.18760532888889508</v>
      </c>
      <c r="J65" s="17">
        <v>5.8170299999999999E-3</v>
      </c>
      <c r="K65" s="12">
        <v>2.0967900000000001E-18</v>
      </c>
    </row>
    <row r="66" spans="1:12">
      <c r="A66" s="13" t="s">
        <v>71</v>
      </c>
      <c r="B66" s="10" t="s">
        <v>440</v>
      </c>
      <c r="C66" s="10" t="s">
        <v>391</v>
      </c>
      <c r="D66" s="10">
        <v>15</v>
      </c>
      <c r="E66" s="10">
        <v>58678512</v>
      </c>
      <c r="F66" s="10" t="s">
        <v>20</v>
      </c>
      <c r="G66" s="18">
        <v>0.715943</v>
      </c>
      <c r="H66" s="18">
        <v>-3.4684899999999998E-2</v>
      </c>
      <c r="I66" s="18">
        <f>Table1[[#This Row],[Beta]]/0.271805179</f>
        <v>-0.12760941541882834</v>
      </c>
      <c r="J66" s="17">
        <v>3.96423E-3</v>
      </c>
      <c r="K66" s="12">
        <v>2.4257699999999998E-18</v>
      </c>
      <c r="L66" s="10" t="s">
        <v>75</v>
      </c>
    </row>
    <row r="67" spans="1:12">
      <c r="A67" s="10" t="s">
        <v>289</v>
      </c>
      <c r="B67" s="10" t="s">
        <v>421</v>
      </c>
      <c r="C67" s="10" t="s">
        <v>68</v>
      </c>
      <c r="D67" s="10">
        <v>2</v>
      </c>
      <c r="E67" s="10">
        <v>27742603</v>
      </c>
      <c r="F67" s="10" t="s">
        <v>20</v>
      </c>
      <c r="G67" s="18">
        <v>0.58087100000000003</v>
      </c>
      <c r="H67" s="18">
        <v>-5.9154600000000002E-2</v>
      </c>
      <c r="I67" s="18">
        <f>Table1[[#This Row],[Beta]]/0.46920446</f>
        <v>-0.12607424916634424</v>
      </c>
      <c r="J67" s="17">
        <v>6.7643900000000003E-3</v>
      </c>
      <c r="K67" s="12">
        <v>2.5223700000000002E-18</v>
      </c>
      <c r="L67" s="10" t="s">
        <v>134</v>
      </c>
    </row>
    <row r="68" spans="1:12">
      <c r="A68" s="10" t="s">
        <v>111</v>
      </c>
      <c r="B68" s="10" t="s">
        <v>174</v>
      </c>
      <c r="C68" s="10" t="s">
        <v>68</v>
      </c>
      <c r="D68" s="10">
        <v>11</v>
      </c>
      <c r="E68" s="10">
        <v>116633862</v>
      </c>
      <c r="F68" s="10" t="s">
        <v>7</v>
      </c>
      <c r="G68" s="18">
        <v>0.93169100000000005</v>
      </c>
      <c r="H68" s="18">
        <v>-0.115662</v>
      </c>
      <c r="I68" s="18">
        <f>Table1[[#This Row],[Beta]]/0.46920446</f>
        <v>-0.2465066082278928</v>
      </c>
      <c r="J68" s="17">
        <v>1.3233099999999999E-2</v>
      </c>
      <c r="K68" s="12">
        <v>2.6279900000000001E-18</v>
      </c>
      <c r="L68" s="10" t="s">
        <v>92</v>
      </c>
    </row>
    <row r="69" spans="1:12">
      <c r="A69" s="13" t="s">
        <v>71</v>
      </c>
      <c r="B69" s="10" t="s">
        <v>441</v>
      </c>
      <c r="C69" s="10" t="s">
        <v>68</v>
      </c>
      <c r="D69" s="10">
        <v>8</v>
      </c>
      <c r="E69" s="10">
        <v>19832646</v>
      </c>
      <c r="F69" s="10" t="s">
        <v>7</v>
      </c>
      <c r="G69" s="18">
        <v>0.90142900000000004</v>
      </c>
      <c r="H69" s="18">
        <v>9.8402699999999996E-2</v>
      </c>
      <c r="I69" s="18">
        <f>Table1[[#This Row],[Beta]]/0.46920446</f>
        <v>0.20972243102719015</v>
      </c>
      <c r="J69" s="17">
        <v>1.12666E-2</v>
      </c>
      <c r="K69" s="12">
        <v>2.7770400000000001E-18</v>
      </c>
      <c r="L69" s="10" t="s">
        <v>98</v>
      </c>
    </row>
    <row r="70" spans="1:12">
      <c r="A70" s="10" t="s">
        <v>91</v>
      </c>
      <c r="B70" s="14" t="s">
        <v>422</v>
      </c>
      <c r="C70" s="10" t="s">
        <v>68</v>
      </c>
      <c r="D70" s="10">
        <v>8</v>
      </c>
      <c r="E70" s="10">
        <v>19824667</v>
      </c>
      <c r="F70" s="10" t="s">
        <v>20</v>
      </c>
      <c r="G70" s="18">
        <v>0.70123599999999997</v>
      </c>
      <c r="H70" s="18">
        <v>6.3522200000000001E-2</v>
      </c>
      <c r="I70" s="18">
        <f>Table1[[#This Row],[Beta]]/0.46920446</f>
        <v>0.13538277108448629</v>
      </c>
      <c r="J70" s="17">
        <v>7.2800800000000004E-3</v>
      </c>
      <c r="K70" s="12">
        <v>2.99391E-18</v>
      </c>
      <c r="L70" s="10" t="s">
        <v>82</v>
      </c>
    </row>
    <row r="71" spans="1:12">
      <c r="A71" s="10" t="s">
        <v>91</v>
      </c>
      <c r="B71" s="10" t="s">
        <v>442</v>
      </c>
      <c r="C71" s="10" t="s">
        <v>68</v>
      </c>
      <c r="D71" s="10">
        <v>8</v>
      </c>
      <c r="E71" s="10">
        <v>19824492</v>
      </c>
      <c r="F71" s="10" t="s">
        <v>2</v>
      </c>
      <c r="G71" s="18">
        <v>0.70040800000000003</v>
      </c>
      <c r="H71" s="18">
        <v>6.3394099999999995E-2</v>
      </c>
      <c r="I71" s="18">
        <f>Table1[[#This Row],[Beta]]/0.46920446</f>
        <v>0.13510975577683126</v>
      </c>
      <c r="J71" s="17">
        <v>7.2760799999999999E-3</v>
      </c>
      <c r="K71" s="12">
        <v>3.34967E-18</v>
      </c>
      <c r="L71" s="10" t="s">
        <v>90</v>
      </c>
    </row>
    <row r="72" spans="1:12">
      <c r="A72" s="13" t="s">
        <v>71</v>
      </c>
      <c r="B72" s="10" t="s">
        <v>443</v>
      </c>
      <c r="C72" s="10" t="s">
        <v>391</v>
      </c>
      <c r="D72" s="10">
        <v>8</v>
      </c>
      <c r="E72" s="10">
        <v>19830921</v>
      </c>
      <c r="F72" s="10" t="s">
        <v>20</v>
      </c>
      <c r="G72" s="18">
        <v>0.86553100000000005</v>
      </c>
      <c r="H72" s="18">
        <v>-4.6091500000000001E-2</v>
      </c>
      <c r="I72" s="18">
        <f>Table1[[#This Row],[Beta]]/0.271805179</f>
        <v>-0.16957550319525</v>
      </c>
      <c r="J72" s="17">
        <v>5.2937899999999996E-3</v>
      </c>
      <c r="K72" s="12">
        <v>3.52975E-18</v>
      </c>
      <c r="L72" s="10" t="s">
        <v>74</v>
      </c>
    </row>
    <row r="73" spans="1:12">
      <c r="A73" s="13" t="s">
        <v>71</v>
      </c>
      <c r="B73" s="10" t="s">
        <v>444</v>
      </c>
      <c r="C73" s="10" t="s">
        <v>68</v>
      </c>
      <c r="D73" s="10">
        <v>8</v>
      </c>
      <c r="E73" s="10">
        <v>19847690</v>
      </c>
      <c r="F73" s="10" t="s">
        <v>20</v>
      </c>
      <c r="G73" s="18">
        <v>0.90325500000000003</v>
      </c>
      <c r="H73" s="18">
        <v>9.8821800000000001E-2</v>
      </c>
      <c r="I73" s="18">
        <f>Table1[[#This Row],[Beta]]/0.46920446</f>
        <v>0.21061564504310126</v>
      </c>
      <c r="J73" s="17">
        <v>1.1358699999999999E-2</v>
      </c>
      <c r="K73" s="12">
        <v>3.7395500000000003E-18</v>
      </c>
      <c r="L73" s="10" t="s">
        <v>76</v>
      </c>
    </row>
    <row r="74" spans="1:12">
      <c r="A74" s="10" t="s">
        <v>91</v>
      </c>
      <c r="B74" s="10" t="s">
        <v>170</v>
      </c>
      <c r="C74" s="10" t="s">
        <v>68</v>
      </c>
      <c r="D74" s="10">
        <v>8</v>
      </c>
      <c r="E74" s="10">
        <v>19819724</v>
      </c>
      <c r="F74" s="10" t="s">
        <v>20</v>
      </c>
      <c r="G74" s="18">
        <v>0.90073099999999995</v>
      </c>
      <c r="H74" s="18">
        <v>9.7085599999999994E-2</v>
      </c>
      <c r="I74" s="18">
        <f>Table1[[#This Row],[Beta]]/0.46920446</f>
        <v>0.20691533921054373</v>
      </c>
      <c r="J74" s="17">
        <v>1.12377E-2</v>
      </c>
      <c r="K74" s="12">
        <v>6.3574599999999998E-18</v>
      </c>
      <c r="L74" s="10" t="s">
        <v>96</v>
      </c>
    </row>
    <row r="75" spans="1:12">
      <c r="A75" s="13" t="s">
        <v>71</v>
      </c>
      <c r="B75" s="10" t="s">
        <v>443</v>
      </c>
      <c r="C75" s="10" t="s">
        <v>68</v>
      </c>
      <c r="D75" s="10">
        <v>8</v>
      </c>
      <c r="E75" s="10">
        <v>19830921</v>
      </c>
      <c r="F75" s="10" t="s">
        <v>20</v>
      </c>
      <c r="G75" s="18">
        <v>0.865263</v>
      </c>
      <c r="H75" s="18">
        <v>8.4739599999999998E-2</v>
      </c>
      <c r="I75" s="18">
        <f>Table1[[#This Row],[Beta]]/0.46920446</f>
        <v>0.1806027163509912</v>
      </c>
      <c r="J75" s="17">
        <v>9.8116999999999996E-3</v>
      </c>
      <c r="K75" s="12">
        <v>6.5061400000000001E-18</v>
      </c>
      <c r="L75" s="10" t="s">
        <v>74</v>
      </c>
    </row>
    <row r="76" spans="1:12">
      <c r="A76" s="10" t="s">
        <v>91</v>
      </c>
      <c r="B76" s="10" t="s">
        <v>442</v>
      </c>
      <c r="C76" s="10" t="s">
        <v>391</v>
      </c>
      <c r="D76" s="10">
        <v>8</v>
      </c>
      <c r="E76" s="10">
        <v>19824492</v>
      </c>
      <c r="F76" s="10" t="s">
        <v>2</v>
      </c>
      <c r="G76" s="18">
        <v>0.70057000000000003</v>
      </c>
      <c r="H76" s="18">
        <v>-3.3862099999999999E-2</v>
      </c>
      <c r="I76" s="18">
        <f>Table1[[#This Row],[Beta]]/0.271805179</f>
        <v>-0.12458224719846121</v>
      </c>
      <c r="J76" s="17">
        <v>3.9229800000000004E-3</v>
      </c>
      <c r="K76" s="12">
        <v>6.7858899999999997E-18</v>
      </c>
      <c r="L76" s="10" t="s">
        <v>90</v>
      </c>
    </row>
    <row r="77" spans="1:12">
      <c r="A77" s="10" t="s">
        <v>289</v>
      </c>
      <c r="B77" s="10" t="s">
        <v>337</v>
      </c>
      <c r="C77" s="10" t="s">
        <v>68</v>
      </c>
      <c r="D77" s="10">
        <v>2</v>
      </c>
      <c r="E77" s="10">
        <v>27741237</v>
      </c>
      <c r="F77" s="10" t="s">
        <v>20</v>
      </c>
      <c r="G77" s="18">
        <v>0.58058500000000002</v>
      </c>
      <c r="H77" s="18">
        <v>-5.8345300000000003E-2</v>
      </c>
      <c r="I77" s="18">
        <f>Table1[[#This Row],[Beta]]/0.46920446</f>
        <v>-0.12434941475193992</v>
      </c>
      <c r="J77" s="17">
        <v>6.7660100000000003E-3</v>
      </c>
      <c r="K77" s="12">
        <v>7.3036799999999996E-18</v>
      </c>
      <c r="L77" s="10" t="s">
        <v>338</v>
      </c>
    </row>
    <row r="78" spans="1:12">
      <c r="A78" s="13" t="s">
        <v>71</v>
      </c>
      <c r="B78" s="10" t="s">
        <v>445</v>
      </c>
      <c r="C78" s="10" t="s">
        <v>68</v>
      </c>
      <c r="D78" s="10">
        <v>8</v>
      </c>
      <c r="E78" s="10">
        <v>19876746</v>
      </c>
      <c r="F78" s="10" t="s">
        <v>7</v>
      </c>
      <c r="G78" s="18">
        <v>0.90168700000000002</v>
      </c>
      <c r="H78" s="18">
        <v>9.7269300000000003E-2</v>
      </c>
      <c r="I78" s="18">
        <f>Table1[[#This Row],[Beta]]/0.46920446</f>
        <v>0.2073068529655494</v>
      </c>
      <c r="J78" s="17">
        <v>1.1299399999999999E-2</v>
      </c>
      <c r="K78" s="12">
        <v>8.3102999999999996E-18</v>
      </c>
      <c r="L78" s="10" t="s">
        <v>127</v>
      </c>
    </row>
    <row r="79" spans="1:12">
      <c r="A79" s="13" t="s">
        <v>71</v>
      </c>
      <c r="B79" s="10" t="s">
        <v>340</v>
      </c>
      <c r="C79" s="10" t="s">
        <v>63</v>
      </c>
      <c r="D79" s="10">
        <v>9</v>
      </c>
      <c r="E79" s="10">
        <v>100588839</v>
      </c>
      <c r="F79" s="10" t="s">
        <v>7</v>
      </c>
      <c r="G79" s="18">
        <v>0.59550099999999995</v>
      </c>
      <c r="H79" s="18">
        <v>5.2121199999999999E-2</v>
      </c>
      <c r="I79" s="18">
        <f>Table1[[#This Row],[Beta]]/0.414978136</f>
        <v>0.12559987015797863</v>
      </c>
      <c r="J79" s="17">
        <v>6.0697299999999997E-3</v>
      </c>
      <c r="K79" s="12">
        <v>9.9699499999999999E-18</v>
      </c>
    </row>
    <row r="80" spans="1:12">
      <c r="A80" s="10" t="s">
        <v>164</v>
      </c>
      <c r="B80" s="10" t="s">
        <v>243</v>
      </c>
      <c r="C80" s="10" t="s">
        <v>68</v>
      </c>
      <c r="D80" s="10">
        <v>7</v>
      </c>
      <c r="E80" s="10">
        <v>73026378</v>
      </c>
      <c r="F80" s="10" t="s">
        <v>20</v>
      </c>
      <c r="G80" s="18">
        <v>0.85168699999999997</v>
      </c>
      <c r="H80" s="18">
        <v>8.0250199999999994E-2</v>
      </c>
      <c r="I80" s="18">
        <f>Table1[[#This Row],[Beta]]/0.46920446</f>
        <v>0.17103460610753785</v>
      </c>
      <c r="J80" s="17">
        <v>9.3618899999999994E-3</v>
      </c>
      <c r="K80" s="12">
        <v>1.13791E-17</v>
      </c>
      <c r="L80" s="10" t="s">
        <v>244</v>
      </c>
    </row>
    <row r="81" spans="1:12">
      <c r="A81" s="13" t="s">
        <v>71</v>
      </c>
      <c r="B81" s="10" t="s">
        <v>446</v>
      </c>
      <c r="C81" s="10" t="s">
        <v>68</v>
      </c>
      <c r="D81" s="10">
        <v>11</v>
      </c>
      <c r="E81" s="10">
        <v>116649135</v>
      </c>
      <c r="F81" s="10" t="s">
        <v>7</v>
      </c>
      <c r="G81" s="18">
        <v>0.93032899999999996</v>
      </c>
      <c r="H81" s="18">
        <v>-0.112371</v>
      </c>
      <c r="I81" s="18">
        <f>Table1[[#This Row],[Beta]]/0.46920446</f>
        <v>-0.23949260840359446</v>
      </c>
      <c r="J81" s="17">
        <v>1.3118400000000001E-2</v>
      </c>
      <c r="K81" s="12">
        <v>1.19903E-17</v>
      </c>
      <c r="L81" s="10" t="s">
        <v>82</v>
      </c>
    </row>
    <row r="82" spans="1:12">
      <c r="A82" s="13" t="s">
        <v>71</v>
      </c>
      <c r="B82" s="10" t="s">
        <v>308</v>
      </c>
      <c r="C82" s="10" t="s">
        <v>68</v>
      </c>
      <c r="D82" s="10">
        <v>11</v>
      </c>
      <c r="E82" s="10">
        <v>117075566</v>
      </c>
      <c r="F82" s="10" t="s">
        <v>20</v>
      </c>
      <c r="G82" s="18">
        <v>0.93511</v>
      </c>
      <c r="H82" s="18">
        <v>-0.115561</v>
      </c>
      <c r="I82" s="18">
        <f>Table1[[#This Row],[Beta]]/0.46920446</f>
        <v>-0.24629135025698604</v>
      </c>
      <c r="J82" s="17">
        <v>1.3496299999999999E-2</v>
      </c>
      <c r="K82" s="12">
        <v>1.23624E-17</v>
      </c>
      <c r="L82" s="10" t="s">
        <v>85</v>
      </c>
    </row>
    <row r="83" spans="1:12">
      <c r="A83" s="10" t="s">
        <v>176</v>
      </c>
      <c r="B83" s="10" t="s">
        <v>242</v>
      </c>
      <c r="C83" s="10" t="s">
        <v>68</v>
      </c>
      <c r="D83" s="10">
        <v>11</v>
      </c>
      <c r="E83" s="10">
        <v>116650118</v>
      </c>
      <c r="F83" s="10" t="s">
        <v>20</v>
      </c>
      <c r="G83" s="18">
        <v>0.93044700000000002</v>
      </c>
      <c r="H83" s="18">
        <v>-0.11212</v>
      </c>
      <c r="I83" s="18">
        <f>Table1[[#This Row],[Beta]]/0.46920446</f>
        <v>-0.23895766037688559</v>
      </c>
      <c r="J83" s="17">
        <v>1.31454E-2</v>
      </c>
      <c r="K83" s="12">
        <v>1.64479E-17</v>
      </c>
    </row>
    <row r="84" spans="1:12">
      <c r="A84" s="10" t="s">
        <v>258</v>
      </c>
      <c r="B84" s="10" t="s">
        <v>257</v>
      </c>
      <c r="C84" s="10" t="s">
        <v>68</v>
      </c>
      <c r="D84" s="10">
        <v>11</v>
      </c>
      <c r="E84" s="10">
        <v>116707684</v>
      </c>
      <c r="F84" s="10" t="s">
        <v>7</v>
      </c>
      <c r="G84" s="18">
        <v>0.91313299999999997</v>
      </c>
      <c r="H84" s="18">
        <v>-0.101883</v>
      </c>
      <c r="I84" s="18">
        <f>Table1[[#This Row],[Beta]]/0.46920446</f>
        <v>-0.21713987970191076</v>
      </c>
      <c r="J84" s="17">
        <v>1.1950300000000001E-2</v>
      </c>
      <c r="K84" s="12">
        <v>1.6978E-17</v>
      </c>
    </row>
    <row r="85" spans="1:12">
      <c r="A85" s="13" t="s">
        <v>71</v>
      </c>
      <c r="B85" s="10" t="s">
        <v>447</v>
      </c>
      <c r="C85" s="10" t="s">
        <v>68</v>
      </c>
      <c r="D85" s="10">
        <v>8</v>
      </c>
      <c r="E85" s="10">
        <v>19844222</v>
      </c>
      <c r="F85" s="10" t="s">
        <v>5</v>
      </c>
      <c r="G85" s="18">
        <v>0.90298699999999998</v>
      </c>
      <c r="H85" s="18">
        <v>9.6412399999999995E-2</v>
      </c>
      <c r="I85" s="18">
        <f>Table1[[#This Row],[Beta]]/0.46920446</f>
        <v>0.20548057024010385</v>
      </c>
      <c r="J85" s="17">
        <v>1.1337E-2</v>
      </c>
      <c r="K85" s="12">
        <v>2.0371399999999999E-17</v>
      </c>
      <c r="L85" s="10" t="s">
        <v>88</v>
      </c>
    </row>
    <row r="86" spans="1:12">
      <c r="A86" s="10" t="s">
        <v>111</v>
      </c>
      <c r="B86" s="10" t="s">
        <v>448</v>
      </c>
      <c r="C86" s="10" t="s">
        <v>68</v>
      </c>
      <c r="D86" s="10">
        <v>11</v>
      </c>
      <c r="E86" s="10">
        <v>116619073</v>
      </c>
      <c r="F86" s="10" t="s">
        <v>20</v>
      </c>
      <c r="G86" s="18">
        <v>0.92898599999999998</v>
      </c>
      <c r="H86" s="18">
        <v>-0.11049100000000001</v>
      </c>
      <c r="I86" s="18">
        <f>Table1[[#This Row],[Beta]]/0.46920446</f>
        <v>-0.23548582637087467</v>
      </c>
      <c r="J86" s="17">
        <v>1.3014899999999999E-2</v>
      </c>
      <c r="K86" s="12">
        <v>2.3097300000000001E-17</v>
      </c>
      <c r="L86" s="10" t="s">
        <v>79</v>
      </c>
    </row>
    <row r="87" spans="1:12">
      <c r="A87" s="10" t="s">
        <v>91</v>
      </c>
      <c r="B87" s="10" t="s">
        <v>449</v>
      </c>
      <c r="C87" s="10" t="s">
        <v>391</v>
      </c>
      <c r="D87" s="10">
        <v>8</v>
      </c>
      <c r="E87" s="10">
        <v>19819439</v>
      </c>
      <c r="F87" s="10" t="s">
        <v>5</v>
      </c>
      <c r="G87" s="18">
        <v>0.69442400000000004</v>
      </c>
      <c r="H87" s="18">
        <v>-3.3031900000000003E-2</v>
      </c>
      <c r="I87" s="18">
        <f>Table1[[#This Row],[Beta]]/0.271805179</f>
        <v>-0.12152785359546074</v>
      </c>
      <c r="J87" s="17">
        <v>3.8942600000000001E-3</v>
      </c>
      <c r="K87" s="12">
        <v>2.4598000000000001E-17</v>
      </c>
      <c r="L87" s="10" t="s">
        <v>79</v>
      </c>
    </row>
    <row r="88" spans="1:12">
      <c r="A88" s="10" t="s">
        <v>91</v>
      </c>
      <c r="B88" s="10" t="s">
        <v>450</v>
      </c>
      <c r="C88" s="10" t="s">
        <v>68</v>
      </c>
      <c r="D88" s="10">
        <v>8</v>
      </c>
      <c r="E88" s="10">
        <v>19816934</v>
      </c>
      <c r="F88" s="10" t="s">
        <v>2</v>
      </c>
      <c r="G88" s="18">
        <v>0.76086500000000001</v>
      </c>
      <c r="H88" s="18">
        <v>6.5972299999999998E-2</v>
      </c>
      <c r="I88" s="18">
        <f>Table1[[#This Row],[Beta]]/0.46920446</f>
        <v>0.140604588455958</v>
      </c>
      <c r="J88" s="17">
        <v>7.8006999999999998E-3</v>
      </c>
      <c r="K88" s="12">
        <v>3.0436400000000002E-17</v>
      </c>
      <c r="L88" s="10" t="s">
        <v>92</v>
      </c>
    </row>
    <row r="89" spans="1:12">
      <c r="A89" s="10" t="s">
        <v>176</v>
      </c>
      <c r="B89" s="10" t="s">
        <v>451</v>
      </c>
      <c r="C89" s="10" t="s">
        <v>68</v>
      </c>
      <c r="D89" s="10">
        <v>11</v>
      </c>
      <c r="E89" s="10">
        <v>116652207</v>
      </c>
      <c r="F89" s="10" t="s">
        <v>20</v>
      </c>
      <c r="G89" s="18">
        <v>0.93027499999999996</v>
      </c>
      <c r="H89" s="18">
        <v>-0.110959</v>
      </c>
      <c r="I89" s="18">
        <f>Table1[[#This Row],[Beta]]/0.46920446</f>
        <v>-0.23648325934497724</v>
      </c>
      <c r="J89" s="17">
        <v>1.3121600000000001E-2</v>
      </c>
      <c r="K89" s="12">
        <v>3.0696299999999999E-17</v>
      </c>
      <c r="L89" s="10" t="s">
        <v>86</v>
      </c>
    </row>
    <row r="90" spans="1:12">
      <c r="A90" s="10" t="s">
        <v>91</v>
      </c>
      <c r="B90" s="10" t="s">
        <v>449</v>
      </c>
      <c r="C90" s="10" t="s">
        <v>68</v>
      </c>
      <c r="D90" s="10">
        <v>8</v>
      </c>
      <c r="E90" s="10">
        <v>19819439</v>
      </c>
      <c r="F90" s="10" t="s">
        <v>5</v>
      </c>
      <c r="G90" s="18">
        <v>0.69426200000000005</v>
      </c>
      <c r="H90" s="18">
        <v>6.1011900000000001E-2</v>
      </c>
      <c r="I90" s="18">
        <f>Table1[[#This Row],[Beta]]/0.46920446</f>
        <v>0.13003265143728601</v>
      </c>
      <c r="J90" s="17">
        <v>7.2235900000000002E-3</v>
      </c>
      <c r="K90" s="12">
        <v>3.34323E-17</v>
      </c>
      <c r="L90" s="10" t="s">
        <v>79</v>
      </c>
    </row>
    <row r="91" spans="1:12">
      <c r="A91" s="10" t="s">
        <v>91</v>
      </c>
      <c r="B91" s="10" t="s">
        <v>190</v>
      </c>
      <c r="C91" s="10" t="s">
        <v>68</v>
      </c>
      <c r="D91" s="10">
        <v>8</v>
      </c>
      <c r="E91" s="10">
        <v>19824563</v>
      </c>
      <c r="F91" s="10" t="s">
        <v>2</v>
      </c>
      <c r="G91" s="18">
        <v>0.89122299999999999</v>
      </c>
      <c r="H91" s="18">
        <v>9.0901099999999999E-2</v>
      </c>
      <c r="I91" s="18">
        <f>Table1[[#This Row],[Beta]]/0.46920446</f>
        <v>0.19373451820982265</v>
      </c>
      <c r="J91" s="17">
        <v>1.0787400000000001E-2</v>
      </c>
      <c r="K91" s="12">
        <v>3.9475800000000001E-17</v>
      </c>
    </row>
    <row r="92" spans="1:12">
      <c r="A92" s="10" t="s">
        <v>479</v>
      </c>
      <c r="B92" s="10" t="s">
        <v>321</v>
      </c>
      <c r="C92" s="10" t="s">
        <v>392</v>
      </c>
      <c r="D92" s="10">
        <v>10</v>
      </c>
      <c r="E92" s="10">
        <v>17893209</v>
      </c>
      <c r="F92" s="10" t="s">
        <v>7</v>
      </c>
      <c r="G92" s="18">
        <v>0.499583</v>
      </c>
      <c r="H92" s="18">
        <v>-2.8908E-2</v>
      </c>
      <c r="I92" s="18">
        <f>Table1[[#This Row],[Beta]]/0.260518077</f>
        <v>-0.11096350906966045</v>
      </c>
      <c r="J92" s="17">
        <v>3.4317200000000001E-3</v>
      </c>
      <c r="K92" s="12">
        <v>3.9875000000000001E-17</v>
      </c>
      <c r="L92" s="10" t="s">
        <v>9</v>
      </c>
    </row>
    <row r="93" spans="1:12">
      <c r="A93" s="13" t="s">
        <v>71</v>
      </c>
      <c r="B93" s="10" t="s">
        <v>339</v>
      </c>
      <c r="C93" s="10" t="s">
        <v>68</v>
      </c>
      <c r="D93" s="10">
        <v>8</v>
      </c>
      <c r="E93" s="10">
        <v>19845376</v>
      </c>
      <c r="F93" s="10" t="s">
        <v>20</v>
      </c>
      <c r="G93" s="18">
        <v>0.872838</v>
      </c>
      <c r="H93" s="18">
        <v>8.42252E-2</v>
      </c>
      <c r="I93" s="18">
        <f>Table1[[#This Row],[Beta]]/0.46920446</f>
        <v>0.17950639258629383</v>
      </c>
      <c r="J93" s="17">
        <v>1.00258E-2</v>
      </c>
      <c r="K93" s="12">
        <v>4.9118799999999998E-17</v>
      </c>
      <c r="L93" s="10" t="s">
        <v>169</v>
      </c>
    </row>
    <row r="94" spans="1:12">
      <c r="A94" s="10" t="s">
        <v>185</v>
      </c>
      <c r="B94" s="10" t="s">
        <v>329</v>
      </c>
      <c r="C94" s="10" t="s">
        <v>395</v>
      </c>
      <c r="D94" s="10">
        <v>17</v>
      </c>
      <c r="E94" s="10">
        <v>38188844</v>
      </c>
      <c r="F94" s="10" t="s">
        <v>7</v>
      </c>
      <c r="G94" s="18">
        <v>0.61060400000000004</v>
      </c>
      <c r="H94" s="18">
        <v>-0.220051</v>
      </c>
      <c r="I94" s="18">
        <f>Table1[[#This Row],[Beta]]/1.998984645</f>
        <v>-0.11008138584276118</v>
      </c>
      <c r="J94" s="17">
        <v>2.6298599999999998E-2</v>
      </c>
      <c r="K94" s="12">
        <v>6.3911399999999994E-17</v>
      </c>
    </row>
    <row r="95" spans="1:12">
      <c r="A95" s="10" t="s">
        <v>111</v>
      </c>
      <c r="B95" s="10" t="s">
        <v>211</v>
      </c>
      <c r="C95" s="10" t="s">
        <v>68</v>
      </c>
      <c r="D95" s="10">
        <v>11</v>
      </c>
      <c r="E95" s="10">
        <v>116621963</v>
      </c>
      <c r="F95" s="10" t="s">
        <v>2</v>
      </c>
      <c r="G95" s="18">
        <v>0.92884800000000001</v>
      </c>
      <c r="H95" s="18">
        <v>-0.108666</v>
      </c>
      <c r="I95" s="18">
        <f>Table1[[#This Row],[Beta]]/0.46920446</f>
        <v>-0.23159626402528227</v>
      </c>
      <c r="J95" s="17">
        <v>1.3006E-2</v>
      </c>
      <c r="K95" s="12">
        <v>7.2246599999999999E-17</v>
      </c>
    </row>
    <row r="96" spans="1:12">
      <c r="A96" s="13" t="s">
        <v>71</v>
      </c>
      <c r="B96" s="10" t="s">
        <v>444</v>
      </c>
      <c r="C96" s="10" t="s">
        <v>391</v>
      </c>
      <c r="D96" s="10">
        <v>8</v>
      </c>
      <c r="E96" s="10">
        <v>19847690</v>
      </c>
      <c r="F96" s="10" t="s">
        <v>20</v>
      </c>
      <c r="G96" s="18">
        <v>0.90336300000000003</v>
      </c>
      <c r="H96" s="18">
        <v>-5.12062E-2</v>
      </c>
      <c r="I96" s="18">
        <f>Table1[[#This Row],[Beta]]/0.271805179</f>
        <v>-0.18839302543238148</v>
      </c>
      <c r="J96" s="17">
        <v>6.1306599999999996E-3</v>
      </c>
      <c r="K96" s="12">
        <v>7.3868199999999996E-17</v>
      </c>
      <c r="L96" s="10" t="s">
        <v>76</v>
      </c>
    </row>
    <row r="97" spans="1:12">
      <c r="A97" s="13" t="s">
        <v>71</v>
      </c>
      <c r="B97" s="10" t="s">
        <v>452</v>
      </c>
      <c r="C97" s="10" t="s">
        <v>68</v>
      </c>
      <c r="D97" s="10">
        <v>8</v>
      </c>
      <c r="E97" s="10">
        <v>19865175</v>
      </c>
      <c r="F97" s="10" t="s">
        <v>5</v>
      </c>
      <c r="G97" s="18">
        <v>0.73436800000000002</v>
      </c>
      <c r="H97" s="18">
        <v>6.28412E-2</v>
      </c>
      <c r="I97" s="18">
        <f>Table1[[#This Row],[Beta]]/0.46920446</f>
        <v>0.1339313782311447</v>
      </c>
      <c r="J97" s="17">
        <v>7.5364300000000002E-3</v>
      </c>
      <c r="K97" s="12">
        <v>8.3185999999999995E-17</v>
      </c>
      <c r="L97" s="10" t="s">
        <v>101</v>
      </c>
    </row>
    <row r="98" spans="1:12">
      <c r="A98" s="13" t="s">
        <v>71</v>
      </c>
      <c r="B98" s="10" t="s">
        <v>453</v>
      </c>
      <c r="C98" s="10" t="s">
        <v>68</v>
      </c>
      <c r="D98" s="10">
        <v>2</v>
      </c>
      <c r="E98" s="10">
        <v>27748624</v>
      </c>
      <c r="F98" s="10" t="s">
        <v>7</v>
      </c>
      <c r="G98" s="18">
        <v>0.52881500000000004</v>
      </c>
      <c r="H98" s="18">
        <v>-5.6045600000000001E-2</v>
      </c>
      <c r="I98" s="18">
        <f>Table1[[#This Row],[Beta]]/0.46920446</f>
        <v>-0.1194481399430858</v>
      </c>
      <c r="J98" s="17">
        <v>6.7368300000000001E-3</v>
      </c>
      <c r="K98" s="12">
        <v>9.7654499999999998E-17</v>
      </c>
      <c r="L98" s="10" t="s">
        <v>79</v>
      </c>
    </row>
    <row r="99" spans="1:12">
      <c r="A99" s="13" t="s">
        <v>71</v>
      </c>
      <c r="B99" s="10" t="s">
        <v>353</v>
      </c>
      <c r="C99" s="10" t="s">
        <v>68</v>
      </c>
      <c r="D99" s="10">
        <v>8</v>
      </c>
      <c r="E99" s="10">
        <v>19867220</v>
      </c>
      <c r="F99" s="10" t="s">
        <v>2</v>
      </c>
      <c r="G99" s="18">
        <v>0.73631599999999997</v>
      </c>
      <c r="H99" s="18">
        <v>6.2786900000000007E-2</v>
      </c>
      <c r="I99" s="18">
        <f>Table1[[#This Row],[Beta]]/0.46920446</f>
        <v>0.13381565043094434</v>
      </c>
      <c r="J99" s="17">
        <v>7.5591499999999997E-3</v>
      </c>
      <c r="K99" s="12">
        <v>1.09042E-16</v>
      </c>
    </row>
    <row r="100" spans="1:12">
      <c r="A100" s="13" t="s">
        <v>71</v>
      </c>
      <c r="B100" s="10" t="s">
        <v>339</v>
      </c>
      <c r="C100" s="10" t="s">
        <v>391</v>
      </c>
      <c r="D100" s="10">
        <v>8</v>
      </c>
      <c r="E100" s="10">
        <v>19845376</v>
      </c>
      <c r="F100" s="10" t="s">
        <v>20</v>
      </c>
      <c r="G100" s="18">
        <v>0.87310600000000005</v>
      </c>
      <c r="H100" s="18">
        <v>-4.4900900000000001E-2</v>
      </c>
      <c r="I100" s="18">
        <f>Table1[[#This Row],[Beta]]/0.271805179</f>
        <v>-0.16519515987589037</v>
      </c>
      <c r="J100" s="17">
        <v>5.4107699999999996E-3</v>
      </c>
      <c r="K100" s="12">
        <v>1.16216E-16</v>
      </c>
      <c r="L100" s="10" t="s">
        <v>169</v>
      </c>
    </row>
    <row r="101" spans="1:12">
      <c r="A101" s="10" t="s">
        <v>143</v>
      </c>
      <c r="B101" s="10" t="s">
        <v>145</v>
      </c>
      <c r="C101" s="10" t="s">
        <v>395</v>
      </c>
      <c r="D101" s="10">
        <v>17</v>
      </c>
      <c r="E101" s="10">
        <v>38131187</v>
      </c>
      <c r="F101" s="10" t="s">
        <v>20</v>
      </c>
      <c r="G101" s="18">
        <v>0.537219</v>
      </c>
      <c r="H101" s="18">
        <v>-0.214117</v>
      </c>
      <c r="I101" s="18">
        <f>Table1[[#This Row],[Beta]]/1.998984645</f>
        <v>-0.10711287879852624</v>
      </c>
      <c r="J101" s="17">
        <v>2.5821E-2</v>
      </c>
      <c r="K101" s="12">
        <v>1.2004E-16</v>
      </c>
    </row>
    <row r="102" spans="1:12">
      <c r="A102" s="10" t="s">
        <v>164</v>
      </c>
      <c r="B102" s="10" t="s">
        <v>189</v>
      </c>
      <c r="C102" s="10" t="s">
        <v>68</v>
      </c>
      <c r="D102" s="10">
        <v>7</v>
      </c>
      <c r="E102" s="10">
        <v>73007943</v>
      </c>
      <c r="F102" s="10" t="s">
        <v>7</v>
      </c>
      <c r="G102" s="18">
        <v>0.81386999999999998</v>
      </c>
      <c r="H102" s="18">
        <v>7.0758000000000001E-2</v>
      </c>
      <c r="I102" s="18">
        <f>Table1[[#This Row],[Beta]]/0.46920446</f>
        <v>0.15080419312297244</v>
      </c>
      <c r="J102" s="17">
        <v>8.5398599999999998E-3</v>
      </c>
      <c r="K102" s="12">
        <v>1.2935399999999999E-16</v>
      </c>
    </row>
    <row r="103" spans="1:12">
      <c r="A103" s="10" t="s">
        <v>91</v>
      </c>
      <c r="B103" s="10" t="s">
        <v>170</v>
      </c>
      <c r="C103" s="10" t="s">
        <v>391</v>
      </c>
      <c r="D103" s="10">
        <v>8</v>
      </c>
      <c r="E103" s="10">
        <v>19819724</v>
      </c>
      <c r="F103" s="10" t="s">
        <v>20</v>
      </c>
      <c r="G103" s="18">
        <v>0.90083800000000003</v>
      </c>
      <c r="H103" s="18">
        <v>-5.0139299999999998E-2</v>
      </c>
      <c r="I103" s="18">
        <f>Table1[[#This Row],[Beta]]/0.271805179</f>
        <v>-0.18446778749569004</v>
      </c>
      <c r="J103" s="17">
        <v>6.0642700000000001E-3</v>
      </c>
      <c r="K103" s="12">
        <v>1.4986199999999999E-16</v>
      </c>
      <c r="L103" s="10" t="s">
        <v>96</v>
      </c>
    </row>
    <row r="104" spans="1:12">
      <c r="A104" s="13" t="s">
        <v>71</v>
      </c>
      <c r="B104" s="10" t="s">
        <v>454</v>
      </c>
      <c r="C104" s="10" t="s">
        <v>68</v>
      </c>
      <c r="D104" s="10">
        <v>8</v>
      </c>
      <c r="E104" s="10">
        <v>19868386</v>
      </c>
      <c r="F104" s="10" t="s">
        <v>5</v>
      </c>
      <c r="G104" s="18">
        <v>0.73662399999999995</v>
      </c>
      <c r="H104" s="18">
        <v>6.2497900000000002E-2</v>
      </c>
      <c r="I104" s="18">
        <f>Table1[[#This Row],[Beta]]/0.46920446</f>
        <v>0.13319971425676561</v>
      </c>
      <c r="J104" s="17">
        <v>7.5593099999999996E-3</v>
      </c>
      <c r="K104" s="12">
        <v>1.5023200000000001E-16</v>
      </c>
      <c r="L104" s="10" t="s">
        <v>92</v>
      </c>
    </row>
    <row r="105" spans="1:12">
      <c r="A105" s="13" t="s">
        <v>71</v>
      </c>
      <c r="B105" s="10" t="s">
        <v>441</v>
      </c>
      <c r="C105" s="10" t="s">
        <v>391</v>
      </c>
      <c r="D105" s="10">
        <v>8</v>
      </c>
      <c r="E105" s="10">
        <v>19832646</v>
      </c>
      <c r="F105" s="10" t="s">
        <v>7</v>
      </c>
      <c r="G105" s="18">
        <v>0.901536</v>
      </c>
      <c r="H105" s="18">
        <v>-5.0277500000000003E-2</v>
      </c>
      <c r="I105" s="18">
        <f>Table1[[#This Row],[Beta]]/0.271805179</f>
        <v>-0.1849762399118966</v>
      </c>
      <c r="J105" s="17">
        <v>6.0814500000000004E-3</v>
      </c>
      <c r="K105" s="12">
        <v>1.50662E-16</v>
      </c>
      <c r="L105" s="10" t="s">
        <v>98</v>
      </c>
    </row>
    <row r="106" spans="1:12">
      <c r="A106" s="13" t="s">
        <v>71</v>
      </c>
      <c r="B106" s="10" t="s">
        <v>210</v>
      </c>
      <c r="C106" s="10" t="s">
        <v>68</v>
      </c>
      <c r="D106" s="10">
        <v>8</v>
      </c>
      <c r="E106" s="10">
        <v>19907912</v>
      </c>
      <c r="F106" s="10" t="s">
        <v>2</v>
      </c>
      <c r="G106" s="18">
        <v>0.89432699999999998</v>
      </c>
      <c r="H106" s="18">
        <v>9.0093500000000007E-2</v>
      </c>
      <c r="I106" s="18">
        <f>Table1[[#This Row],[Beta]]/0.46920446</f>
        <v>0.19201330694938409</v>
      </c>
      <c r="J106" s="17">
        <v>1.09462E-2</v>
      </c>
      <c r="K106" s="12">
        <v>2.0452399999999999E-16</v>
      </c>
    </row>
    <row r="107" spans="1:12">
      <c r="A107" s="13" t="s">
        <v>71</v>
      </c>
      <c r="B107" s="10" t="s">
        <v>240</v>
      </c>
      <c r="C107" s="10" t="s">
        <v>68</v>
      </c>
      <c r="D107" s="10">
        <v>8</v>
      </c>
      <c r="E107" s="10">
        <v>19849757</v>
      </c>
      <c r="F107" s="10" t="s">
        <v>7</v>
      </c>
      <c r="G107" s="18">
        <v>0.868834</v>
      </c>
      <c r="H107" s="18">
        <v>8.1102900000000006E-2</v>
      </c>
      <c r="I107" s="18">
        <f>Table1[[#This Row],[Beta]]/0.46920446</f>
        <v>0.17285193751142094</v>
      </c>
      <c r="J107" s="17">
        <v>9.9023099999999992E-3</v>
      </c>
      <c r="K107" s="12">
        <v>2.8547500000000002E-16</v>
      </c>
      <c r="L107" s="10" t="s">
        <v>241</v>
      </c>
    </row>
    <row r="108" spans="1:12">
      <c r="A108" s="13" t="s">
        <v>71</v>
      </c>
      <c r="B108" s="10" t="s">
        <v>454</v>
      </c>
      <c r="C108" s="10" t="s">
        <v>391</v>
      </c>
      <c r="D108" s="10">
        <v>8</v>
      </c>
      <c r="E108" s="10">
        <v>19868386</v>
      </c>
      <c r="F108" s="10" t="s">
        <v>5</v>
      </c>
      <c r="G108" s="18">
        <v>0.73662399999999995</v>
      </c>
      <c r="H108" s="18">
        <v>-3.3360800000000003E-2</v>
      </c>
      <c r="I108" s="18">
        <f>Table1[[#This Row],[Beta]]/0.271805179</f>
        <v>-0.12273791148034012</v>
      </c>
      <c r="J108" s="17">
        <v>4.0759500000000001E-3</v>
      </c>
      <c r="K108" s="12">
        <v>2.98714E-16</v>
      </c>
      <c r="L108" s="10" t="s">
        <v>92</v>
      </c>
    </row>
    <row r="109" spans="1:12">
      <c r="A109" s="13" t="s">
        <v>71</v>
      </c>
      <c r="B109" s="10" t="s">
        <v>455</v>
      </c>
      <c r="C109" s="10" t="s">
        <v>68</v>
      </c>
      <c r="D109" s="10">
        <v>11</v>
      </c>
      <c r="E109" s="10">
        <v>116584987</v>
      </c>
      <c r="F109" s="10" t="s">
        <v>2</v>
      </c>
      <c r="G109" s="18">
        <v>0.71742600000000001</v>
      </c>
      <c r="H109" s="18">
        <v>-6.1035899999999997E-2</v>
      </c>
      <c r="I109" s="18">
        <f>Table1[[#This Row],[Beta]]/0.46920446</f>
        <v>-0.13008380184621432</v>
      </c>
      <c r="J109" s="17">
        <v>7.4626900000000001E-3</v>
      </c>
      <c r="K109" s="12">
        <v>3.13829E-16</v>
      </c>
      <c r="L109" s="10" t="s">
        <v>79</v>
      </c>
    </row>
    <row r="110" spans="1:12">
      <c r="A110" s="10" t="s">
        <v>209</v>
      </c>
      <c r="B110" s="10" t="s">
        <v>208</v>
      </c>
      <c r="C110" s="10" t="s">
        <v>68</v>
      </c>
      <c r="D110" s="10">
        <v>7</v>
      </c>
      <c r="E110" s="10">
        <v>72989390</v>
      </c>
      <c r="F110" s="10" t="s">
        <v>5</v>
      </c>
      <c r="G110" s="18">
        <v>0.81462199999999996</v>
      </c>
      <c r="H110" s="18">
        <v>6.9959400000000005E-2</v>
      </c>
      <c r="I110" s="18">
        <f>Table1[[#This Row],[Beta]]/0.46920446</f>
        <v>0.14910216326588202</v>
      </c>
      <c r="J110" s="17">
        <v>8.5555900000000001E-3</v>
      </c>
      <c r="K110" s="12">
        <v>3.1841800000000002E-16</v>
      </c>
    </row>
    <row r="111" spans="1:12">
      <c r="A111" s="13" t="s">
        <v>71</v>
      </c>
      <c r="B111" s="10" t="s">
        <v>452</v>
      </c>
      <c r="C111" s="10" t="s">
        <v>391</v>
      </c>
      <c r="D111" s="10">
        <v>8</v>
      </c>
      <c r="E111" s="10">
        <v>19865175</v>
      </c>
      <c r="F111" s="10" t="s">
        <v>5</v>
      </c>
      <c r="G111" s="18">
        <v>0.73442200000000002</v>
      </c>
      <c r="H111" s="18">
        <v>-3.3223700000000002E-2</v>
      </c>
      <c r="I111" s="18">
        <f>Table1[[#This Row],[Beta]]/0.271805179</f>
        <v>-0.12223350608047097</v>
      </c>
      <c r="J111" s="17">
        <v>4.065E-3</v>
      </c>
      <c r="K111" s="12">
        <v>3.2899E-16</v>
      </c>
      <c r="L111" s="10" t="s">
        <v>101</v>
      </c>
    </row>
    <row r="112" spans="1:12">
      <c r="A112" s="13" t="s">
        <v>71</v>
      </c>
      <c r="B112" s="10" t="s">
        <v>415</v>
      </c>
      <c r="C112" s="10" t="s">
        <v>391</v>
      </c>
      <c r="D112" s="10">
        <v>15</v>
      </c>
      <c r="E112" s="10">
        <v>58674695</v>
      </c>
      <c r="F112" s="10" t="s">
        <v>7</v>
      </c>
      <c r="G112" s="18">
        <v>0.70428900000000005</v>
      </c>
      <c r="H112" s="18">
        <v>-3.2043200000000001E-2</v>
      </c>
      <c r="I112" s="18">
        <f>Table1[[#This Row],[Beta]]/0.271805179</f>
        <v>-0.11789032172930008</v>
      </c>
      <c r="J112" s="17">
        <v>3.9280299999999999E-3</v>
      </c>
      <c r="K112" s="12">
        <v>3.7377600000000001E-16</v>
      </c>
      <c r="L112" s="10" t="s">
        <v>118</v>
      </c>
    </row>
    <row r="113" spans="1:12">
      <c r="A113" s="13" t="s">
        <v>71</v>
      </c>
      <c r="B113" s="10" t="s">
        <v>447</v>
      </c>
      <c r="C113" s="10" t="s">
        <v>391</v>
      </c>
      <c r="D113" s="10">
        <v>8</v>
      </c>
      <c r="E113" s="10">
        <v>19844222</v>
      </c>
      <c r="F113" s="10" t="s">
        <v>5</v>
      </c>
      <c r="G113" s="18">
        <v>0.90309399999999995</v>
      </c>
      <c r="H113" s="18">
        <v>-4.99012E-2</v>
      </c>
      <c r="I113" s="18">
        <f>Table1[[#This Row],[Beta]]/0.271805179</f>
        <v>-0.18359179241393336</v>
      </c>
      <c r="J113" s="17">
        <v>6.1189E-3</v>
      </c>
      <c r="K113" s="12">
        <v>3.8102899999999998E-16</v>
      </c>
      <c r="L113" s="10" t="s">
        <v>88</v>
      </c>
    </row>
    <row r="114" spans="1:12">
      <c r="A114" s="10" t="s">
        <v>143</v>
      </c>
      <c r="B114" s="10" t="s">
        <v>292</v>
      </c>
      <c r="C114" s="10" t="s">
        <v>395</v>
      </c>
      <c r="D114" s="10">
        <v>17</v>
      </c>
      <c r="E114" s="10">
        <v>38128648</v>
      </c>
      <c r="F114" s="10" t="s">
        <v>20</v>
      </c>
      <c r="G114" s="18">
        <v>0.53830100000000003</v>
      </c>
      <c r="H114" s="18">
        <v>-0.210978</v>
      </c>
      <c r="I114" s="18">
        <f>Table1[[#This Row],[Beta]]/1.998984645</f>
        <v>-0.10554258159396718</v>
      </c>
      <c r="J114" s="17">
        <v>2.5879300000000001E-2</v>
      </c>
      <c r="K114" s="12">
        <v>3.83591E-16</v>
      </c>
      <c r="L114" s="10" t="s">
        <v>293</v>
      </c>
    </row>
    <row r="115" spans="1:12">
      <c r="A115" s="10" t="s">
        <v>104</v>
      </c>
      <c r="B115" s="10" t="s">
        <v>456</v>
      </c>
      <c r="C115" s="10" t="s">
        <v>68</v>
      </c>
      <c r="D115" s="10">
        <v>7</v>
      </c>
      <c r="E115" s="10">
        <v>72856269</v>
      </c>
      <c r="F115" s="10" t="s">
        <v>7</v>
      </c>
      <c r="G115" s="18">
        <v>0.884938</v>
      </c>
      <c r="H115" s="18">
        <v>8.4925799999999996E-2</v>
      </c>
      <c r="I115" s="18">
        <f>Table1[[#This Row],[Beta]]/0.46920446</f>
        <v>0.18099955827359357</v>
      </c>
      <c r="J115" s="17">
        <v>1.04514E-2</v>
      </c>
      <c r="K115" s="12">
        <v>4.8513900000000001E-16</v>
      </c>
      <c r="L115" s="10" t="s">
        <v>103</v>
      </c>
    </row>
    <row r="116" spans="1:12">
      <c r="A116" s="10" t="s">
        <v>91</v>
      </c>
      <c r="B116" s="10" t="s">
        <v>450</v>
      </c>
      <c r="C116" s="10" t="s">
        <v>391</v>
      </c>
      <c r="D116" s="10">
        <v>8</v>
      </c>
      <c r="E116" s="10">
        <v>19816934</v>
      </c>
      <c r="F116" s="10" t="s">
        <v>2</v>
      </c>
      <c r="G116" s="18">
        <v>0.76086500000000001</v>
      </c>
      <c r="H116" s="18">
        <v>-3.4124099999999997E-2</v>
      </c>
      <c r="I116" s="18">
        <f>Table1[[#This Row],[Beta]]/0.271805179</f>
        <v>-0.12554617290791209</v>
      </c>
      <c r="J116" s="17">
        <v>4.2067199999999997E-3</v>
      </c>
      <c r="K116" s="12">
        <v>5.4423400000000004E-16</v>
      </c>
      <c r="L116" s="10" t="s">
        <v>92</v>
      </c>
    </row>
    <row r="117" spans="1:12">
      <c r="A117" s="10" t="s">
        <v>164</v>
      </c>
      <c r="B117" s="10" t="s">
        <v>223</v>
      </c>
      <c r="C117" s="10" t="s">
        <v>68</v>
      </c>
      <c r="D117" s="10">
        <v>7</v>
      </c>
      <c r="E117" s="10">
        <v>73017005</v>
      </c>
      <c r="F117" s="10" t="s">
        <v>5</v>
      </c>
      <c r="G117" s="18">
        <v>0.81293599999999999</v>
      </c>
      <c r="H117" s="18">
        <v>6.89911E-2</v>
      </c>
      <c r="I117" s="18">
        <f>Table1[[#This Row],[Beta]]/0.46920446</f>
        <v>0.14703845739232743</v>
      </c>
      <c r="J117" s="17">
        <v>8.5175400000000005E-3</v>
      </c>
      <c r="K117" s="12">
        <v>5.9979100000000005E-16</v>
      </c>
      <c r="L117" s="10" t="s">
        <v>169</v>
      </c>
    </row>
    <row r="118" spans="1:12">
      <c r="A118" s="10" t="s">
        <v>172</v>
      </c>
      <c r="B118" s="10" t="s">
        <v>274</v>
      </c>
      <c r="C118" s="10" t="s">
        <v>392</v>
      </c>
      <c r="D118" s="10">
        <v>10</v>
      </c>
      <c r="E118" s="10">
        <v>17875857</v>
      </c>
      <c r="F118" s="10" t="s">
        <v>7</v>
      </c>
      <c r="G118" s="18">
        <v>0.66889100000000001</v>
      </c>
      <c r="H118" s="18">
        <v>2.9772799999999999E-2</v>
      </c>
      <c r="I118" s="18">
        <f>Table1[[#This Row],[Beta]]/0.260518077</f>
        <v>0.11428304838899911</v>
      </c>
      <c r="J118" s="17">
        <v>3.6763799999999999E-3</v>
      </c>
      <c r="K118" s="12">
        <v>6.0007100000000002E-16</v>
      </c>
      <c r="L118" s="10" t="s">
        <v>9</v>
      </c>
    </row>
    <row r="119" spans="1:12">
      <c r="A119" s="13" t="s">
        <v>71</v>
      </c>
      <c r="B119" s="10" t="s">
        <v>353</v>
      </c>
      <c r="C119" s="10" t="s">
        <v>391</v>
      </c>
      <c r="D119" s="10">
        <v>8</v>
      </c>
      <c r="E119" s="10">
        <v>19867220</v>
      </c>
      <c r="F119" s="10" t="s">
        <v>2</v>
      </c>
      <c r="G119" s="18">
        <v>0.73631599999999997</v>
      </c>
      <c r="H119" s="18">
        <v>-3.3007599999999998E-2</v>
      </c>
      <c r="I119" s="18">
        <f>Table1[[#This Row],[Beta]]/0.271805179</f>
        <v>-0.12143845132546204</v>
      </c>
      <c r="J119" s="17">
        <v>4.0777599999999997E-3</v>
      </c>
      <c r="K119" s="12">
        <v>6.2665199999999997E-16</v>
      </c>
    </row>
    <row r="120" spans="1:12">
      <c r="A120" s="10" t="s">
        <v>81</v>
      </c>
      <c r="B120" s="10" t="s">
        <v>225</v>
      </c>
      <c r="C120" s="10" t="s">
        <v>68</v>
      </c>
      <c r="D120" s="10">
        <v>7</v>
      </c>
      <c r="E120" s="10">
        <v>72911843</v>
      </c>
      <c r="F120" s="10" t="s">
        <v>2</v>
      </c>
      <c r="G120" s="18">
        <v>0.88489700000000004</v>
      </c>
      <c r="H120" s="18">
        <v>8.4506600000000001E-2</v>
      </c>
      <c r="I120" s="18">
        <f>Table1[[#This Row],[Beta]]/0.46920446</f>
        <v>0.18010613113097859</v>
      </c>
      <c r="J120" s="17">
        <v>1.0451500000000001E-2</v>
      </c>
      <c r="K120" s="12">
        <v>6.7430199999999997E-16</v>
      </c>
    </row>
    <row r="121" spans="1:12">
      <c r="A121" s="13" t="s">
        <v>71</v>
      </c>
      <c r="B121" s="10" t="s">
        <v>240</v>
      </c>
      <c r="C121" s="10" t="s">
        <v>391</v>
      </c>
      <c r="D121" s="10">
        <v>8</v>
      </c>
      <c r="E121" s="10">
        <v>19849757</v>
      </c>
      <c r="F121" s="10" t="s">
        <v>7</v>
      </c>
      <c r="G121" s="18">
        <v>0.86910299999999996</v>
      </c>
      <c r="H121" s="18">
        <v>-4.3043199999999997E-2</v>
      </c>
      <c r="I121" s="18">
        <f>Table1[[#This Row],[Beta]]/0.271805179</f>
        <v>-0.15836048510319223</v>
      </c>
      <c r="J121" s="17">
        <v>5.3428800000000004E-3</v>
      </c>
      <c r="K121" s="12">
        <v>8.5659499999999997E-16</v>
      </c>
      <c r="L121" s="10" t="s">
        <v>241</v>
      </c>
    </row>
    <row r="122" spans="1:12">
      <c r="A122" s="13" t="s">
        <v>71</v>
      </c>
      <c r="B122" s="10" t="s">
        <v>457</v>
      </c>
      <c r="C122" s="10" t="s">
        <v>68</v>
      </c>
      <c r="D122" s="10">
        <v>11</v>
      </c>
      <c r="E122" s="10">
        <v>116613660</v>
      </c>
      <c r="F122" s="10" t="s">
        <v>20</v>
      </c>
      <c r="G122" s="18">
        <v>0.923292</v>
      </c>
      <c r="H122" s="18">
        <v>-0.10102</v>
      </c>
      <c r="I122" s="18">
        <f>Table1[[#This Row],[Beta]]/0.46920446</f>
        <v>-0.21530059624752929</v>
      </c>
      <c r="J122" s="17">
        <v>1.25624E-2</v>
      </c>
      <c r="K122" s="12">
        <v>9.6486100000000008E-16</v>
      </c>
      <c r="L122" s="10" t="s">
        <v>85</v>
      </c>
    </row>
    <row r="123" spans="1:12">
      <c r="A123" s="13" t="s">
        <v>71</v>
      </c>
      <c r="B123" s="10" t="s">
        <v>414</v>
      </c>
      <c r="C123" s="10" t="s">
        <v>68</v>
      </c>
      <c r="D123" s="10">
        <v>7</v>
      </c>
      <c r="E123" s="10">
        <v>72982874</v>
      </c>
      <c r="F123" s="10" t="s">
        <v>20</v>
      </c>
      <c r="G123" s="18">
        <v>0.88456199999999996</v>
      </c>
      <c r="H123" s="18">
        <v>8.3341299999999993E-2</v>
      </c>
      <c r="I123" s="18">
        <f>Table1[[#This Row],[Beta]]/0.46920446</f>
        <v>0.17762256565080389</v>
      </c>
      <c r="J123" s="17">
        <v>1.0411399999999999E-2</v>
      </c>
      <c r="K123" s="12">
        <v>1.29852E-15</v>
      </c>
      <c r="L123" s="10" t="s">
        <v>96</v>
      </c>
    </row>
    <row r="124" spans="1:12">
      <c r="A124" s="10" t="s">
        <v>81</v>
      </c>
      <c r="B124" s="10" t="s">
        <v>205</v>
      </c>
      <c r="C124" s="10" t="s">
        <v>68</v>
      </c>
      <c r="D124" s="10">
        <v>7</v>
      </c>
      <c r="E124" s="10">
        <v>72857049</v>
      </c>
      <c r="F124" s="10" t="s">
        <v>5</v>
      </c>
      <c r="G124" s="18">
        <v>0.81217700000000004</v>
      </c>
      <c r="H124" s="18">
        <v>6.7940399999999998E-2</v>
      </c>
      <c r="I124" s="18">
        <f>Table1[[#This Row],[Beta]]/0.46920446</f>
        <v>0.14479913511478557</v>
      </c>
      <c r="J124" s="17">
        <v>8.5219600000000003E-3</v>
      </c>
      <c r="K124" s="12">
        <v>1.6868100000000001E-15</v>
      </c>
      <c r="L124" s="10" t="s">
        <v>206</v>
      </c>
    </row>
    <row r="125" spans="1:12">
      <c r="A125" s="13" t="s">
        <v>71</v>
      </c>
      <c r="B125" s="10" t="s">
        <v>445</v>
      </c>
      <c r="C125" s="10" t="s">
        <v>391</v>
      </c>
      <c r="D125" s="10">
        <v>8</v>
      </c>
      <c r="E125" s="10">
        <v>19876746</v>
      </c>
      <c r="F125" s="10" t="s">
        <v>7</v>
      </c>
      <c r="G125" s="18">
        <v>0.90179399999999998</v>
      </c>
      <c r="H125" s="18">
        <v>-4.8625799999999997E-2</v>
      </c>
      <c r="I125" s="18">
        <f>Table1[[#This Row],[Beta]]/0.271805179</f>
        <v>-0.17889946092601861</v>
      </c>
      <c r="J125" s="17">
        <v>6.1006599999999999E-3</v>
      </c>
      <c r="K125" s="12">
        <v>1.7115699999999999E-15</v>
      </c>
      <c r="L125" s="10" t="s">
        <v>127</v>
      </c>
    </row>
    <row r="126" spans="1:12">
      <c r="A126" s="10" t="s">
        <v>81</v>
      </c>
      <c r="B126" s="10" t="s">
        <v>458</v>
      </c>
      <c r="C126" s="10" t="s">
        <v>68</v>
      </c>
      <c r="D126" s="10">
        <v>7</v>
      </c>
      <c r="E126" s="10">
        <v>72904810</v>
      </c>
      <c r="F126" s="10" t="s">
        <v>20</v>
      </c>
      <c r="G126" s="18">
        <v>0.81254000000000004</v>
      </c>
      <c r="H126" s="18">
        <v>6.7902500000000005E-2</v>
      </c>
      <c r="I126" s="18">
        <f>Table1[[#This Row],[Beta]]/0.46920446</f>
        <v>0.14471836009401959</v>
      </c>
      <c r="J126" s="17">
        <v>8.5199300000000002E-3</v>
      </c>
      <c r="K126" s="12">
        <v>1.72183E-15</v>
      </c>
      <c r="L126" s="10" t="s">
        <v>95</v>
      </c>
    </row>
    <row r="127" spans="1:12">
      <c r="A127" s="10" t="s">
        <v>81</v>
      </c>
      <c r="B127" s="10" t="s">
        <v>413</v>
      </c>
      <c r="C127" s="10" t="s">
        <v>68</v>
      </c>
      <c r="D127" s="10">
        <v>7</v>
      </c>
      <c r="E127" s="10">
        <v>72856430</v>
      </c>
      <c r="F127" s="10" t="s">
        <v>2</v>
      </c>
      <c r="G127" s="18">
        <v>0.81225800000000004</v>
      </c>
      <c r="H127" s="18">
        <v>6.7821599999999996E-2</v>
      </c>
      <c r="I127" s="18">
        <f>Table1[[#This Row],[Beta]]/0.46920446</f>
        <v>0.14454594059059028</v>
      </c>
      <c r="J127" s="17">
        <v>8.5150499999999997E-3</v>
      </c>
      <c r="K127" s="12">
        <v>1.7912E-15</v>
      </c>
      <c r="L127" s="10" t="s">
        <v>79</v>
      </c>
    </row>
    <row r="128" spans="1:12">
      <c r="A128" s="10" t="s">
        <v>91</v>
      </c>
      <c r="B128" s="10" t="s">
        <v>282</v>
      </c>
      <c r="C128" s="10" t="s">
        <v>68</v>
      </c>
      <c r="D128" s="10">
        <v>8</v>
      </c>
      <c r="E128" s="10">
        <v>19819536</v>
      </c>
      <c r="F128" s="10" t="s">
        <v>2</v>
      </c>
      <c r="G128" s="18">
        <v>0.722611</v>
      </c>
      <c r="H128" s="18">
        <v>5.9279499999999999E-2</v>
      </c>
      <c r="I128" s="18">
        <f>Table1[[#This Row],[Beta]]/0.46920446</f>
        <v>0.12634044441947548</v>
      </c>
      <c r="J128" s="17">
        <v>7.4557900000000003E-3</v>
      </c>
      <c r="K128" s="12">
        <v>2.0066699999999999E-15</v>
      </c>
    </row>
    <row r="129" spans="1:12">
      <c r="A129" s="13" t="s">
        <v>71</v>
      </c>
      <c r="B129" s="10" t="s">
        <v>459</v>
      </c>
      <c r="C129" s="10" t="s">
        <v>68</v>
      </c>
      <c r="D129" s="10">
        <v>11</v>
      </c>
      <c r="E129" s="10">
        <v>116603724</v>
      </c>
      <c r="F129" s="10" t="s">
        <v>20</v>
      </c>
      <c r="G129" s="18">
        <v>0.92694500000000002</v>
      </c>
      <c r="H129" s="18">
        <v>-0.10229199999999999</v>
      </c>
      <c r="I129" s="18">
        <f>Table1[[#This Row],[Beta]]/0.46920446</f>
        <v>-0.21801156792073118</v>
      </c>
      <c r="J129" s="17">
        <v>1.2877599999999999E-2</v>
      </c>
      <c r="K129" s="12">
        <v>2.1293200000000001E-15</v>
      </c>
      <c r="L129" s="10" t="s">
        <v>84</v>
      </c>
    </row>
    <row r="130" spans="1:12">
      <c r="A130" s="10" t="s">
        <v>200</v>
      </c>
      <c r="B130" s="10" t="s">
        <v>298</v>
      </c>
      <c r="C130" s="10" t="s">
        <v>395</v>
      </c>
      <c r="D130" s="10">
        <v>17</v>
      </c>
      <c r="E130" s="10">
        <v>38143548</v>
      </c>
      <c r="F130" s="10" t="s">
        <v>2</v>
      </c>
      <c r="G130" s="18">
        <v>0.540686</v>
      </c>
      <c r="H130" s="18">
        <v>-0.20327600000000001</v>
      </c>
      <c r="I130" s="18">
        <f>Table1[[#This Row],[Beta]]/1.998984645</f>
        <v>-0.10168962553486749</v>
      </c>
      <c r="J130" s="17">
        <v>2.5746600000000001E-2</v>
      </c>
      <c r="K130" s="12">
        <v>3.0824000000000002E-15</v>
      </c>
    </row>
    <row r="131" spans="1:12">
      <c r="A131" s="10" t="s">
        <v>200</v>
      </c>
      <c r="B131" s="10" t="s">
        <v>343</v>
      </c>
      <c r="C131" s="10" t="s">
        <v>395</v>
      </c>
      <c r="D131" s="10">
        <v>17</v>
      </c>
      <c r="E131" s="10">
        <v>38146929</v>
      </c>
      <c r="F131" s="10" t="s">
        <v>20</v>
      </c>
      <c r="G131" s="18">
        <v>0.54077600000000003</v>
      </c>
      <c r="H131" s="18">
        <v>-0.202316</v>
      </c>
      <c r="I131" s="18">
        <f>Table1[[#This Row],[Beta]]/1.998984645</f>
        <v>-0.10120938172589114</v>
      </c>
      <c r="J131" s="17">
        <v>2.5739600000000001E-2</v>
      </c>
      <c r="K131" s="12">
        <v>4.0792900000000001E-15</v>
      </c>
    </row>
    <row r="132" spans="1:12">
      <c r="A132" s="13" t="s">
        <v>71</v>
      </c>
      <c r="B132" s="10" t="s">
        <v>333</v>
      </c>
      <c r="C132" s="10" t="s">
        <v>68</v>
      </c>
      <c r="D132" s="10">
        <v>7</v>
      </c>
      <c r="E132" s="10">
        <v>73058017</v>
      </c>
      <c r="F132" s="10" t="s">
        <v>5</v>
      </c>
      <c r="G132" s="18">
        <v>0.87758800000000003</v>
      </c>
      <c r="H132" s="18">
        <v>8.0246300000000007E-2</v>
      </c>
      <c r="I132" s="18">
        <f>Table1[[#This Row],[Beta]]/0.46920446</f>
        <v>0.17102629416608703</v>
      </c>
      <c r="J132" s="17">
        <v>1.0227E-2</v>
      </c>
      <c r="K132" s="12">
        <v>4.6093499999999998E-15</v>
      </c>
    </row>
    <row r="133" spans="1:12">
      <c r="A133" s="10" t="s">
        <v>91</v>
      </c>
      <c r="B133" s="10" t="s">
        <v>282</v>
      </c>
      <c r="C133" s="10" t="s">
        <v>391</v>
      </c>
      <c r="D133" s="10">
        <v>8</v>
      </c>
      <c r="E133" s="10">
        <v>19819536</v>
      </c>
      <c r="F133" s="10" t="s">
        <v>2</v>
      </c>
      <c r="G133" s="18">
        <v>0.72258100000000003</v>
      </c>
      <c r="H133" s="18">
        <v>-3.1186599999999998E-2</v>
      </c>
      <c r="I133" s="18">
        <f>Table1[[#This Row],[Beta]]/0.271805179</f>
        <v>-0.11473879973420226</v>
      </c>
      <c r="J133" s="17">
        <v>4.0200699999999997E-3</v>
      </c>
      <c r="K133" s="12">
        <v>9.2808100000000002E-15</v>
      </c>
    </row>
    <row r="134" spans="1:12">
      <c r="A134" s="10" t="s">
        <v>209</v>
      </c>
      <c r="B134" s="10" t="s">
        <v>270</v>
      </c>
      <c r="C134" s="10" t="s">
        <v>68</v>
      </c>
      <c r="D134" s="10">
        <v>7</v>
      </c>
      <c r="E134" s="10">
        <v>72987354</v>
      </c>
      <c r="F134" s="10" t="s">
        <v>20</v>
      </c>
      <c r="G134" s="18">
        <v>0.72050899999999996</v>
      </c>
      <c r="H134" s="18">
        <v>5.8267899999999997E-2</v>
      </c>
      <c r="I134" s="18">
        <f>Table1[[#This Row],[Beta]]/0.46920446</f>
        <v>0.12418445468314601</v>
      </c>
      <c r="J134" s="17">
        <v>7.5119399999999999E-3</v>
      </c>
      <c r="K134" s="12">
        <v>9.3537999999999999E-15</v>
      </c>
      <c r="L134" s="10" t="s">
        <v>79</v>
      </c>
    </row>
    <row r="135" spans="1:12">
      <c r="A135" s="13" t="s">
        <v>71</v>
      </c>
      <c r="B135" s="10" t="s">
        <v>372</v>
      </c>
      <c r="C135" s="10" t="s">
        <v>64</v>
      </c>
      <c r="D135" s="10">
        <v>19</v>
      </c>
      <c r="E135" s="10">
        <v>45415640</v>
      </c>
      <c r="F135" s="10" t="s">
        <v>7</v>
      </c>
      <c r="G135" s="18">
        <v>0.89118900000000001</v>
      </c>
      <c r="H135" s="18">
        <v>5.8476900000000001</v>
      </c>
      <c r="I135" s="18">
        <f>Table1[[#This Row],[Beta]]/33.56174476</f>
        <v>0.17423676992411521</v>
      </c>
      <c r="J135" s="17">
        <v>0.75900699999999999</v>
      </c>
      <c r="K135" s="12">
        <v>1.40798E-14</v>
      </c>
      <c r="L135" s="10" t="s">
        <v>14</v>
      </c>
    </row>
    <row r="136" spans="1:12">
      <c r="A136" s="13" t="s">
        <v>71</v>
      </c>
      <c r="B136" s="10" t="s">
        <v>210</v>
      </c>
      <c r="C136" s="10" t="s">
        <v>391</v>
      </c>
      <c r="D136" s="10">
        <v>8</v>
      </c>
      <c r="E136" s="10">
        <v>19907912</v>
      </c>
      <c r="F136" s="10" t="s">
        <v>2</v>
      </c>
      <c r="G136" s="18">
        <v>0.89454199999999995</v>
      </c>
      <c r="H136" s="18">
        <v>-4.5487699999999999E-2</v>
      </c>
      <c r="I136" s="18">
        <f>Table1[[#This Row],[Beta]]/0.271805179</f>
        <v>-0.16735405913659945</v>
      </c>
      <c r="J136" s="17">
        <v>5.9105599999999996E-3</v>
      </c>
      <c r="K136" s="12">
        <v>1.50283E-14</v>
      </c>
    </row>
    <row r="137" spans="1:12">
      <c r="A137" s="13" t="s">
        <v>71</v>
      </c>
      <c r="B137" s="10" t="s">
        <v>299</v>
      </c>
      <c r="C137" s="10" t="s">
        <v>391</v>
      </c>
      <c r="D137" s="10">
        <v>15</v>
      </c>
      <c r="E137" s="10">
        <v>58690754</v>
      </c>
      <c r="F137" s="10" t="s">
        <v>7</v>
      </c>
      <c r="G137" s="18">
        <v>0.52562299999999995</v>
      </c>
      <c r="H137" s="18">
        <v>2.7629500000000001E-2</v>
      </c>
      <c r="I137" s="18">
        <f>Table1[[#This Row],[Beta]]/0.271805179</f>
        <v>0.10165185263081393</v>
      </c>
      <c r="J137" s="17">
        <v>3.59853E-3</v>
      </c>
      <c r="K137" s="12">
        <v>1.7283599999999999E-14</v>
      </c>
    </row>
    <row r="138" spans="1:12">
      <c r="A138" s="13" t="s">
        <v>71</v>
      </c>
      <c r="B138" s="10" t="s">
        <v>460</v>
      </c>
      <c r="C138" s="10" t="s">
        <v>391</v>
      </c>
      <c r="D138" s="10">
        <v>15</v>
      </c>
      <c r="E138" s="10">
        <v>58688467</v>
      </c>
      <c r="F138" s="10" t="s">
        <v>20</v>
      </c>
      <c r="G138" s="18">
        <v>0.50496099999999999</v>
      </c>
      <c r="H138" s="18">
        <v>-2.75293E-2</v>
      </c>
      <c r="I138" s="18">
        <f>Table1[[#This Row],[Beta]]/0.271805179</f>
        <v>-0.10128320623353537</v>
      </c>
      <c r="J138" s="17">
        <v>3.5984400000000001E-3</v>
      </c>
      <c r="K138" s="12">
        <v>2.14181E-14</v>
      </c>
    </row>
    <row r="139" spans="1:12">
      <c r="A139" s="10" t="s">
        <v>107</v>
      </c>
      <c r="B139" s="10" t="s">
        <v>306</v>
      </c>
      <c r="C139" s="10" t="s">
        <v>392</v>
      </c>
      <c r="D139" s="10">
        <v>22</v>
      </c>
      <c r="E139" s="10">
        <v>44328730</v>
      </c>
      <c r="F139" s="10" t="s">
        <v>7</v>
      </c>
      <c r="G139" s="18">
        <v>0.82986000000000004</v>
      </c>
      <c r="H139" s="18">
        <v>-3.4770099999999998E-2</v>
      </c>
      <c r="I139" s="18">
        <f>Table1[[#This Row],[Beta]]/0.260518077</f>
        <v>-0.13346521055427565</v>
      </c>
      <c r="J139" s="17">
        <v>4.5529100000000003E-3</v>
      </c>
      <c r="K139" s="12">
        <v>2.3545699999999999E-14</v>
      </c>
    </row>
    <row r="140" spans="1:12">
      <c r="A140" s="10" t="s">
        <v>23</v>
      </c>
      <c r="B140" s="10" t="s">
        <v>222</v>
      </c>
      <c r="C140" s="10" t="s">
        <v>63</v>
      </c>
      <c r="D140" s="10">
        <v>5</v>
      </c>
      <c r="E140" s="10">
        <v>76517982</v>
      </c>
      <c r="F140" s="10" t="s">
        <v>7</v>
      </c>
      <c r="G140" s="18">
        <v>0.87136499999999995</v>
      </c>
      <c r="H140" s="18">
        <v>-6.7654599999999995E-2</v>
      </c>
      <c r="I140" s="18">
        <f>Table1[[#This Row],[Beta]]/0.414978136</f>
        <v>-0.16303172174834771</v>
      </c>
      <c r="J140" s="17">
        <v>8.8723900000000008E-3</v>
      </c>
      <c r="K140" s="12">
        <v>2.5954399999999999E-14</v>
      </c>
    </row>
    <row r="141" spans="1:12">
      <c r="A141" s="13" t="s">
        <v>71</v>
      </c>
      <c r="B141" s="10" t="s">
        <v>191</v>
      </c>
      <c r="C141" s="10" t="s">
        <v>396</v>
      </c>
      <c r="D141" s="10">
        <v>6</v>
      </c>
      <c r="E141" s="10">
        <v>135423412</v>
      </c>
      <c r="F141" s="10" t="s">
        <v>7</v>
      </c>
      <c r="G141" s="18">
        <v>0.79089299999999996</v>
      </c>
      <c r="H141" s="18">
        <v>-4.9032399999999997E-2</v>
      </c>
      <c r="I141" s="18">
        <f>Table1[[#This Row],[Beta]]/0.432986924</f>
        <v>-0.11324221883430363</v>
      </c>
      <c r="J141" s="17">
        <v>6.4337600000000002E-3</v>
      </c>
      <c r="K141" s="12">
        <v>2.6504899999999999E-14</v>
      </c>
    </row>
    <row r="142" spans="1:12">
      <c r="A142" s="10" t="s">
        <v>1</v>
      </c>
      <c r="B142" s="10" t="s">
        <v>381</v>
      </c>
      <c r="C142" s="10" t="s">
        <v>65</v>
      </c>
      <c r="D142" s="10">
        <v>10</v>
      </c>
      <c r="E142" s="10">
        <v>114756041</v>
      </c>
      <c r="F142" s="10" t="s">
        <v>5</v>
      </c>
      <c r="G142" s="18">
        <v>0.68276199999999998</v>
      </c>
      <c r="H142" s="18">
        <v>-2.05258E-2</v>
      </c>
      <c r="I142" s="18">
        <f>Table1[[#This Row],[Beta]]/0.178987666</f>
        <v>-0.11467717557700317</v>
      </c>
      <c r="J142" s="17">
        <v>2.6979E-3</v>
      </c>
      <c r="K142" s="12">
        <v>2.9765100000000001E-14</v>
      </c>
      <c r="L142" s="10" t="s">
        <v>15</v>
      </c>
    </row>
    <row r="143" spans="1:12">
      <c r="A143" s="10" t="s">
        <v>1</v>
      </c>
      <c r="B143" s="10" t="s">
        <v>374</v>
      </c>
      <c r="C143" s="10" t="s">
        <v>65</v>
      </c>
      <c r="D143" s="10">
        <v>10</v>
      </c>
      <c r="E143" s="10">
        <v>114758349</v>
      </c>
      <c r="F143" s="10" t="s">
        <v>20</v>
      </c>
      <c r="G143" s="18">
        <v>0.70638299999999998</v>
      </c>
      <c r="H143" s="18">
        <v>-2.0901099999999999E-2</v>
      </c>
      <c r="I143" s="18">
        <f>Table1[[#This Row],[Beta]]/0.178987666</f>
        <v>-0.11677396810124335</v>
      </c>
      <c r="J143" s="17">
        <v>2.7631299999999999E-3</v>
      </c>
      <c r="K143" s="12">
        <v>4.1650400000000002E-14</v>
      </c>
      <c r="L143" s="10" t="s">
        <v>21</v>
      </c>
    </row>
    <row r="144" spans="1:12">
      <c r="A144" s="13" t="s">
        <v>71</v>
      </c>
      <c r="B144" s="10" t="s">
        <v>217</v>
      </c>
      <c r="C144" s="10" t="s">
        <v>68</v>
      </c>
      <c r="D144" s="10">
        <v>7</v>
      </c>
      <c r="E144" s="10">
        <v>72977898</v>
      </c>
      <c r="F144" s="10" t="s">
        <v>5</v>
      </c>
      <c r="G144" s="18">
        <v>0.72133899999999995</v>
      </c>
      <c r="H144" s="18">
        <v>5.6840700000000001E-2</v>
      </c>
      <c r="I144" s="18">
        <f>Table1[[#This Row],[Beta]]/0.46920446</f>
        <v>0.12114271036554086</v>
      </c>
      <c r="J144" s="17">
        <v>7.5283099999999999E-3</v>
      </c>
      <c r="K144" s="12">
        <v>4.6217899999999997E-14</v>
      </c>
      <c r="L144" s="10" t="s">
        <v>218</v>
      </c>
    </row>
    <row r="145" spans="1:12">
      <c r="A145" s="10" t="s">
        <v>23</v>
      </c>
      <c r="B145" s="10" t="s">
        <v>320</v>
      </c>
      <c r="C145" s="10" t="s">
        <v>63</v>
      </c>
      <c r="D145" s="10">
        <v>5</v>
      </c>
      <c r="E145" s="10">
        <v>76569611</v>
      </c>
      <c r="F145" s="10" t="s">
        <v>20</v>
      </c>
      <c r="G145" s="18">
        <v>0.75166200000000005</v>
      </c>
      <c r="H145" s="18">
        <v>-5.21813E-2</v>
      </c>
      <c r="I145" s="18">
        <f>Table1[[#This Row],[Beta]]/0.414978136</f>
        <v>-0.1257446970651967</v>
      </c>
      <c r="J145" s="17">
        <v>6.9142199999999996E-3</v>
      </c>
      <c r="K145" s="12">
        <v>4.7357500000000002E-14</v>
      </c>
    </row>
    <row r="146" spans="1:12">
      <c r="A146" s="10" t="s">
        <v>107</v>
      </c>
      <c r="B146" s="10" t="s">
        <v>306</v>
      </c>
      <c r="C146" s="10" t="s">
        <v>393</v>
      </c>
      <c r="D146" s="10">
        <v>22</v>
      </c>
      <c r="E146" s="10">
        <v>44328730</v>
      </c>
      <c r="F146" s="10" t="s">
        <v>7</v>
      </c>
      <c r="G146" s="18">
        <v>0.82936699999999997</v>
      </c>
      <c r="H146" s="18">
        <v>-5.3700999999999999E-2</v>
      </c>
      <c r="I146" s="18">
        <f>Table1[[#This Row],[Beta]]/0.432057657</f>
        <v>-0.12429128179991959</v>
      </c>
      <c r="J146" s="17">
        <v>7.1273899999999999E-3</v>
      </c>
      <c r="K146" s="12">
        <v>5.1669300000000002E-14</v>
      </c>
    </row>
    <row r="147" spans="1:12">
      <c r="A147" s="10" t="s">
        <v>42</v>
      </c>
      <c r="B147" s="10" t="s">
        <v>461</v>
      </c>
      <c r="C147" s="10" t="s">
        <v>62</v>
      </c>
      <c r="D147" s="10">
        <v>1</v>
      </c>
      <c r="E147" s="10">
        <v>109817590</v>
      </c>
      <c r="F147" s="10" t="s">
        <v>7</v>
      </c>
      <c r="G147" s="18">
        <v>0.78721799999999997</v>
      </c>
      <c r="H147" s="18">
        <v>3.7813500000000002</v>
      </c>
      <c r="I147" s="18">
        <f>Table1[[#This Row],[Beta]]/28.44033496</f>
        <v>0.13295729481802138</v>
      </c>
      <c r="J147" s="17">
        <v>0.50285599999999997</v>
      </c>
      <c r="K147" s="12">
        <v>5.8351300000000005E-14</v>
      </c>
      <c r="L147" s="10" t="s">
        <v>89</v>
      </c>
    </row>
    <row r="148" spans="1:12">
      <c r="A148" s="10" t="s">
        <v>204</v>
      </c>
      <c r="B148" s="10" t="s">
        <v>203</v>
      </c>
      <c r="C148" s="10" t="s">
        <v>68</v>
      </c>
      <c r="D148" s="10">
        <v>7</v>
      </c>
      <c r="E148" s="10">
        <v>72850178</v>
      </c>
      <c r="F148" s="10" t="s">
        <v>2</v>
      </c>
      <c r="G148" s="18">
        <v>0.80635599999999996</v>
      </c>
      <c r="H148" s="18">
        <v>6.3404299999999997E-2</v>
      </c>
      <c r="I148" s="18">
        <f>Table1[[#This Row],[Beta]]/0.46920446</f>
        <v>0.13513149470062583</v>
      </c>
      <c r="J148" s="17">
        <v>8.4485900000000006E-3</v>
      </c>
      <c r="K148" s="12">
        <v>6.5399699999999995E-14</v>
      </c>
    </row>
    <row r="149" spans="1:12">
      <c r="A149" s="10" t="s">
        <v>42</v>
      </c>
      <c r="B149" s="10" t="s">
        <v>331</v>
      </c>
      <c r="C149" s="10" t="s">
        <v>62</v>
      </c>
      <c r="D149" s="10">
        <v>1</v>
      </c>
      <c r="E149" s="10">
        <v>109817192</v>
      </c>
      <c r="F149" s="10" t="s">
        <v>5</v>
      </c>
      <c r="G149" s="18">
        <v>0.78676100000000004</v>
      </c>
      <c r="H149" s="18">
        <v>3.7496499999999999</v>
      </c>
      <c r="I149" s="18">
        <f>Table1[[#This Row],[Beta]]/28.44033496</f>
        <v>0.13184268066018587</v>
      </c>
      <c r="J149" s="17">
        <v>0.50235300000000005</v>
      </c>
      <c r="K149" s="12">
        <v>8.8945699999999994E-14</v>
      </c>
      <c r="L149" s="10" t="s">
        <v>332</v>
      </c>
    </row>
    <row r="150" spans="1:12">
      <c r="A150" s="10" t="s">
        <v>42</v>
      </c>
      <c r="B150" s="10" t="s">
        <v>43</v>
      </c>
      <c r="C150" s="10" t="s">
        <v>62</v>
      </c>
      <c r="D150" s="10">
        <v>1</v>
      </c>
      <c r="E150" s="10">
        <v>109817838</v>
      </c>
      <c r="F150" s="10" t="s">
        <v>20</v>
      </c>
      <c r="G150" s="18">
        <v>0.79237199999999997</v>
      </c>
      <c r="H150" s="18">
        <v>3.7621799999999999</v>
      </c>
      <c r="I150" s="18">
        <f>Table1[[#This Row],[Beta]]/28.44033496</f>
        <v>0.13228325212383504</v>
      </c>
      <c r="J150" s="17">
        <v>0.50774200000000003</v>
      </c>
      <c r="K150" s="12">
        <v>1.3411400000000001E-13</v>
      </c>
      <c r="L150" s="10" t="s">
        <v>44</v>
      </c>
    </row>
    <row r="151" spans="1:12">
      <c r="A151" s="13" t="s">
        <v>71</v>
      </c>
      <c r="B151" s="10" t="s">
        <v>405</v>
      </c>
      <c r="C151" s="10" t="s">
        <v>62</v>
      </c>
      <c r="D151" s="10">
        <v>1</v>
      </c>
      <c r="E151" s="10">
        <v>109818530</v>
      </c>
      <c r="F151" s="10" t="s">
        <v>2</v>
      </c>
      <c r="G151" s="18">
        <v>0.78624099999999997</v>
      </c>
      <c r="H151" s="18">
        <v>3.71088</v>
      </c>
      <c r="I151" s="18">
        <f>Table1[[#This Row],[Beta]]/28.44033496</f>
        <v>0.13047947589995612</v>
      </c>
      <c r="J151" s="17">
        <v>0.50118300000000005</v>
      </c>
      <c r="K151" s="12">
        <v>1.3962799999999999E-13</v>
      </c>
      <c r="L151" s="10" t="s">
        <v>125</v>
      </c>
    </row>
    <row r="152" spans="1:12">
      <c r="A152" s="13" t="s">
        <v>71</v>
      </c>
      <c r="B152" s="10" t="s">
        <v>182</v>
      </c>
      <c r="C152" s="10" t="s">
        <v>68</v>
      </c>
      <c r="D152" s="10">
        <v>8</v>
      </c>
      <c r="E152" s="10">
        <v>19827848</v>
      </c>
      <c r="F152" s="10" t="s">
        <v>20</v>
      </c>
      <c r="G152" s="18">
        <v>0.673292</v>
      </c>
      <c r="H152" s="18">
        <v>5.2707299999999999E-2</v>
      </c>
      <c r="I152" s="18">
        <f>Table1[[#This Row],[Beta]]/0.46920446</f>
        <v>0.11233333118785785</v>
      </c>
      <c r="J152" s="17">
        <v>7.14579E-3</v>
      </c>
      <c r="K152" s="12">
        <v>1.7243E-13</v>
      </c>
      <c r="L152" s="10" t="s">
        <v>79</v>
      </c>
    </row>
    <row r="153" spans="1:12">
      <c r="A153" s="10" t="s">
        <v>42</v>
      </c>
      <c r="B153" s="10" t="s">
        <v>462</v>
      </c>
      <c r="C153" s="10" t="s">
        <v>62</v>
      </c>
      <c r="D153" s="10">
        <v>1</v>
      </c>
      <c r="E153" s="10">
        <v>109818306</v>
      </c>
      <c r="F153" s="10" t="s">
        <v>2</v>
      </c>
      <c r="G153" s="18">
        <v>0.786381</v>
      </c>
      <c r="H153" s="18">
        <v>3.6953299999999998</v>
      </c>
      <c r="I153" s="18">
        <f>Table1[[#This Row],[Beta]]/28.44033496</f>
        <v>0.12993271722000843</v>
      </c>
      <c r="J153" s="17">
        <v>0.501247</v>
      </c>
      <c r="K153" s="12">
        <v>1.7738099999999999E-13</v>
      </c>
      <c r="L153" s="10" t="s">
        <v>124</v>
      </c>
    </row>
    <row r="154" spans="1:12">
      <c r="A154" s="10" t="s">
        <v>107</v>
      </c>
      <c r="B154" s="10" t="s">
        <v>411</v>
      </c>
      <c r="C154" s="10" t="s">
        <v>393</v>
      </c>
      <c r="D154" s="10">
        <v>22</v>
      </c>
      <c r="E154" s="10">
        <v>44332570</v>
      </c>
      <c r="F154" s="10" t="s">
        <v>7</v>
      </c>
      <c r="G154" s="18">
        <v>0.82225599999999999</v>
      </c>
      <c r="H154" s="18">
        <v>-5.1696199999999998E-2</v>
      </c>
      <c r="I154" s="18">
        <f>Table1[[#This Row],[Beta]]/0.432057657</f>
        <v>-0.11965116035427652</v>
      </c>
      <c r="J154" s="17">
        <v>7.0149599999999998E-3</v>
      </c>
      <c r="K154" s="12">
        <v>1.7960800000000001E-13</v>
      </c>
      <c r="L154" s="10" t="s">
        <v>106</v>
      </c>
    </row>
    <row r="155" spans="1:12">
      <c r="A155" s="13" t="s">
        <v>71</v>
      </c>
      <c r="B155" s="10" t="s">
        <v>266</v>
      </c>
      <c r="C155" s="10" t="s">
        <v>396</v>
      </c>
      <c r="D155" s="10">
        <v>6</v>
      </c>
      <c r="E155" s="10">
        <v>135435171</v>
      </c>
      <c r="F155" s="10" t="s">
        <v>7</v>
      </c>
      <c r="G155" s="18">
        <v>0.787246</v>
      </c>
      <c r="H155" s="18">
        <v>-4.6980599999999997E-2</v>
      </c>
      <c r="I155" s="18">
        <f>Table1[[#This Row],[Beta]]/0.432986924</f>
        <v>-0.10850350760246052</v>
      </c>
      <c r="J155" s="17">
        <v>6.3857300000000001E-3</v>
      </c>
      <c r="K155" s="12">
        <v>1.96439E-13</v>
      </c>
    </row>
    <row r="156" spans="1:12">
      <c r="A156" s="10" t="s">
        <v>1</v>
      </c>
      <c r="B156" s="10" t="s">
        <v>379</v>
      </c>
      <c r="C156" s="10" t="s">
        <v>65</v>
      </c>
      <c r="D156" s="10">
        <v>10</v>
      </c>
      <c r="E156" s="10">
        <v>114754088</v>
      </c>
      <c r="F156" s="10" t="s">
        <v>2</v>
      </c>
      <c r="G156" s="18">
        <v>0.68713999999999997</v>
      </c>
      <c r="H156" s="18">
        <v>-1.99096E-2</v>
      </c>
      <c r="I156" s="18">
        <f>Table1[[#This Row],[Beta]]/0.178987666</f>
        <v>-0.11123448025742735</v>
      </c>
      <c r="J156" s="17">
        <v>2.7057000000000001E-3</v>
      </c>
      <c r="K156" s="12">
        <v>1.97157E-13</v>
      </c>
      <c r="L156" s="10" t="s">
        <v>19</v>
      </c>
    </row>
    <row r="157" spans="1:12">
      <c r="A157" s="13" t="s">
        <v>71</v>
      </c>
      <c r="B157" s="10" t="s">
        <v>412</v>
      </c>
      <c r="C157" s="10" t="s">
        <v>394</v>
      </c>
      <c r="D157" s="10">
        <v>9</v>
      </c>
      <c r="E157" s="10">
        <v>4763176</v>
      </c>
      <c r="F157" s="10" t="s">
        <v>20</v>
      </c>
      <c r="G157" s="18">
        <v>0.50872499999999998</v>
      </c>
      <c r="H157" s="18">
        <v>5.5898500000000002</v>
      </c>
      <c r="I157" s="18">
        <f>Table1[[#This Row],[Beta]]/60.15709725</f>
        <v>9.2920873106123819E-2</v>
      </c>
      <c r="J157" s="17">
        <v>0.76015600000000005</v>
      </c>
      <c r="K157" s="12">
        <v>2.0177700000000001E-13</v>
      </c>
      <c r="L157" s="10" t="s">
        <v>115</v>
      </c>
    </row>
    <row r="158" spans="1:12">
      <c r="A158" s="13" t="s">
        <v>71</v>
      </c>
      <c r="B158" s="10" t="s">
        <v>256</v>
      </c>
      <c r="C158" s="10" t="s">
        <v>396</v>
      </c>
      <c r="D158" s="10">
        <v>6</v>
      </c>
      <c r="E158" s="10">
        <v>135463947</v>
      </c>
      <c r="F158" s="10" t="s">
        <v>20</v>
      </c>
      <c r="G158" s="18">
        <v>0.79200300000000001</v>
      </c>
      <c r="H158" s="18">
        <v>-4.7525299999999999E-2</v>
      </c>
      <c r="I158" s="18">
        <f>Table1[[#This Row],[Beta]]/0.432986924</f>
        <v>-0.10976151325992468</v>
      </c>
      <c r="J158" s="17">
        <v>6.4775600000000003E-3</v>
      </c>
      <c r="K158" s="12">
        <v>2.2829900000000003E-13</v>
      </c>
    </row>
    <row r="159" spans="1:12">
      <c r="A159" s="10" t="s">
        <v>107</v>
      </c>
      <c r="B159" s="10" t="s">
        <v>279</v>
      </c>
      <c r="C159" s="10" t="s">
        <v>393</v>
      </c>
      <c r="D159" s="10">
        <v>22</v>
      </c>
      <c r="E159" s="10">
        <v>44333694</v>
      </c>
      <c r="F159" s="10" t="s">
        <v>2</v>
      </c>
      <c r="G159" s="18">
        <v>0.82196599999999997</v>
      </c>
      <c r="H159" s="18">
        <v>-5.14434E-2</v>
      </c>
      <c r="I159" s="18">
        <f>Table1[[#This Row],[Beta]]/0.432057657</f>
        <v>-0.11906605326057212</v>
      </c>
      <c r="J159" s="17">
        <v>7.0121999999999997E-3</v>
      </c>
      <c r="K159" s="12">
        <v>2.2993700000000001E-13</v>
      </c>
    </row>
    <row r="160" spans="1:12">
      <c r="A160" s="10" t="s">
        <v>336</v>
      </c>
      <c r="B160" s="10" t="s">
        <v>334</v>
      </c>
      <c r="C160" s="10" t="s">
        <v>68</v>
      </c>
      <c r="D160" s="10">
        <v>2</v>
      </c>
      <c r="E160" s="10">
        <v>27743154</v>
      </c>
      <c r="F160" s="10" t="s">
        <v>5</v>
      </c>
      <c r="G160" s="18">
        <v>0.85345099999999996</v>
      </c>
      <c r="H160" s="18">
        <v>6.9829199999999994E-2</v>
      </c>
      <c r="I160" s="18">
        <f>Table1[[#This Row],[Beta]]/0.46920446</f>
        <v>0.14882467229744575</v>
      </c>
      <c r="J160" s="17">
        <v>9.5199199999999994E-3</v>
      </c>
      <c r="K160" s="12">
        <v>2.33937E-13</v>
      </c>
      <c r="L160" s="10" t="s">
        <v>335</v>
      </c>
    </row>
    <row r="161" spans="1:12">
      <c r="A161" s="10" t="s">
        <v>73</v>
      </c>
      <c r="B161" s="10" t="s">
        <v>316</v>
      </c>
      <c r="C161" s="10" t="s">
        <v>68</v>
      </c>
      <c r="D161" s="10">
        <v>11</v>
      </c>
      <c r="E161" s="10">
        <v>116730638</v>
      </c>
      <c r="F161" s="10" t="s">
        <v>7</v>
      </c>
      <c r="G161" s="18">
        <v>0.90792899999999999</v>
      </c>
      <c r="H161" s="18">
        <v>-8.4276100000000007E-2</v>
      </c>
      <c r="I161" s="18">
        <f>Table1[[#This Row],[Beta]]/0.46920446</f>
        <v>-0.17961487407856269</v>
      </c>
      <c r="J161" s="17">
        <v>1.1509E-2</v>
      </c>
      <c r="K161" s="12">
        <v>2.5647999999999998E-13</v>
      </c>
    </row>
    <row r="162" spans="1:12">
      <c r="A162" s="13" t="s">
        <v>71</v>
      </c>
      <c r="B162" s="10" t="s">
        <v>342</v>
      </c>
      <c r="C162" s="10" t="s">
        <v>63</v>
      </c>
      <c r="D162" s="10">
        <v>9</v>
      </c>
      <c r="E162" s="10">
        <v>100574120</v>
      </c>
      <c r="F162" s="10" t="s">
        <v>20</v>
      </c>
      <c r="G162" s="18">
        <v>0.692944</v>
      </c>
      <c r="H162" s="18">
        <v>4.72611E-2</v>
      </c>
      <c r="I162" s="18">
        <f>Table1[[#This Row],[Beta]]/0.414978136</f>
        <v>0.11388816879740382</v>
      </c>
      <c r="J162" s="17">
        <v>6.4591400000000004E-3</v>
      </c>
      <c r="K162" s="12">
        <v>2.67354E-13</v>
      </c>
    </row>
    <row r="163" spans="1:12">
      <c r="A163" s="10" t="s">
        <v>107</v>
      </c>
      <c r="B163" s="10" t="s">
        <v>411</v>
      </c>
      <c r="C163" s="10" t="s">
        <v>392</v>
      </c>
      <c r="D163" s="10">
        <v>22</v>
      </c>
      <c r="E163" s="10">
        <v>44332570</v>
      </c>
      <c r="F163" s="10" t="s">
        <v>7</v>
      </c>
      <c r="G163" s="18">
        <v>0.82291400000000003</v>
      </c>
      <c r="H163" s="18">
        <v>-3.2747800000000001E-2</v>
      </c>
      <c r="I163" s="18">
        <f>Table1[[#This Row],[Beta]]/0.260518077</f>
        <v>-0.12570260143598402</v>
      </c>
      <c r="J163" s="17">
        <v>4.4840899999999996E-3</v>
      </c>
      <c r="K163" s="12">
        <v>2.9428199999999998E-13</v>
      </c>
      <c r="L163" s="10" t="s">
        <v>106</v>
      </c>
    </row>
    <row r="164" spans="1:12">
      <c r="A164" s="13" t="s">
        <v>71</v>
      </c>
      <c r="B164" s="10" t="s">
        <v>410</v>
      </c>
      <c r="C164" s="10" t="s">
        <v>391</v>
      </c>
      <c r="D164" s="10">
        <v>15</v>
      </c>
      <c r="E164" s="10">
        <v>58687880</v>
      </c>
      <c r="F164" s="10" t="s">
        <v>20</v>
      </c>
      <c r="G164" s="18">
        <v>0.53803199999999995</v>
      </c>
      <c r="H164" s="18">
        <v>-2.6358099999999999E-2</v>
      </c>
      <c r="I164" s="18">
        <f>Table1[[#This Row],[Beta]]/0.271805179</f>
        <v>-9.6974237565944241E-2</v>
      </c>
      <c r="J164" s="17">
        <v>3.6138099999999999E-3</v>
      </c>
      <c r="K164" s="12">
        <v>3.1779E-13</v>
      </c>
      <c r="L164" s="10" t="s">
        <v>121</v>
      </c>
    </row>
    <row r="165" spans="1:12">
      <c r="A165" s="13" t="s">
        <v>71</v>
      </c>
      <c r="B165" s="10" t="s">
        <v>182</v>
      </c>
      <c r="C165" s="10" t="s">
        <v>391</v>
      </c>
      <c r="D165" s="10">
        <v>8</v>
      </c>
      <c r="E165" s="10">
        <v>19827848</v>
      </c>
      <c r="F165" s="10" t="s">
        <v>20</v>
      </c>
      <c r="G165" s="18">
        <v>0.67345299999999997</v>
      </c>
      <c r="H165" s="18">
        <v>-2.8032899999999999E-2</v>
      </c>
      <c r="I165" s="18">
        <f>Table1[[#This Row],[Beta]]/0.271805179</f>
        <v>-0.10313600389490739</v>
      </c>
      <c r="J165" s="17">
        <v>3.8535000000000002E-3</v>
      </c>
      <c r="K165" s="12">
        <v>3.6577799999999999E-13</v>
      </c>
      <c r="L165" s="10" t="s">
        <v>79</v>
      </c>
    </row>
    <row r="166" spans="1:12">
      <c r="A166" s="10" t="s">
        <v>91</v>
      </c>
      <c r="B166" s="10" t="s">
        <v>275</v>
      </c>
      <c r="C166" s="10" t="s">
        <v>68</v>
      </c>
      <c r="D166" s="10">
        <v>8</v>
      </c>
      <c r="E166" s="10">
        <v>19811967</v>
      </c>
      <c r="F166" s="10" t="s">
        <v>20</v>
      </c>
      <c r="G166" s="18">
        <v>0.85497000000000001</v>
      </c>
      <c r="H166" s="18">
        <v>6.9609900000000002E-2</v>
      </c>
      <c r="I166" s="18">
        <f>Table1[[#This Row],[Beta]]/0.46920446</f>
        <v>0.14835728543586307</v>
      </c>
      <c r="J166" s="17">
        <v>9.5923399999999995E-3</v>
      </c>
      <c r="K166" s="12">
        <v>4.1707099999999998E-13</v>
      </c>
    </row>
    <row r="167" spans="1:12">
      <c r="A167" s="10" t="s">
        <v>107</v>
      </c>
      <c r="B167" s="10" t="s">
        <v>279</v>
      </c>
      <c r="C167" s="10" t="s">
        <v>392</v>
      </c>
      <c r="D167" s="10">
        <v>22</v>
      </c>
      <c r="E167" s="10">
        <v>44333694</v>
      </c>
      <c r="F167" s="10" t="s">
        <v>2</v>
      </c>
      <c r="G167" s="18">
        <v>0.82261899999999999</v>
      </c>
      <c r="H167" s="18">
        <v>-3.2507399999999999E-2</v>
      </c>
      <c r="I167" s="18">
        <f>Table1[[#This Row],[Beta]]/0.260518077</f>
        <v>-0.12477982477968312</v>
      </c>
      <c r="J167" s="17">
        <v>4.48212E-3</v>
      </c>
      <c r="K167" s="12">
        <v>4.2693600000000001E-13</v>
      </c>
    </row>
    <row r="168" spans="1:12">
      <c r="A168" s="13" t="s">
        <v>71</v>
      </c>
      <c r="B168" s="10" t="s">
        <v>349</v>
      </c>
      <c r="C168" s="10" t="s">
        <v>396</v>
      </c>
      <c r="D168" s="10">
        <v>6</v>
      </c>
      <c r="E168" s="10">
        <v>135447773</v>
      </c>
      <c r="F168" s="10" t="s">
        <v>2</v>
      </c>
      <c r="G168" s="18">
        <v>0.781169</v>
      </c>
      <c r="H168" s="18">
        <v>-4.5932500000000001E-2</v>
      </c>
      <c r="I168" s="18">
        <f>Table1[[#This Row],[Beta]]/0.432986924</f>
        <v>-0.1060828802303508</v>
      </c>
      <c r="J168" s="17">
        <v>6.3481600000000003E-3</v>
      </c>
      <c r="K168" s="12">
        <v>4.8292300000000004E-13</v>
      </c>
    </row>
    <row r="169" spans="1:12">
      <c r="A169" s="10" t="s">
        <v>1</v>
      </c>
      <c r="B169" s="10" t="s">
        <v>374</v>
      </c>
      <c r="C169" s="10" t="s">
        <v>397</v>
      </c>
      <c r="D169" s="10">
        <v>10</v>
      </c>
      <c r="E169" s="10">
        <v>114758349</v>
      </c>
      <c r="F169" s="10" t="s">
        <v>20</v>
      </c>
      <c r="G169" s="18">
        <v>0.69572900000000004</v>
      </c>
      <c r="H169" s="18">
        <v>-0.157809</v>
      </c>
      <c r="I169" s="18">
        <f>Table1[[#This Row],[Beta]]/1.172781111</f>
        <v>-0.13455963650833391</v>
      </c>
      <c r="J169" s="17">
        <v>2.1849799999999999E-2</v>
      </c>
      <c r="K169" s="12">
        <v>5.48512E-13</v>
      </c>
      <c r="L169" s="10" t="s">
        <v>21</v>
      </c>
    </row>
    <row r="170" spans="1:12">
      <c r="A170" s="10" t="s">
        <v>236</v>
      </c>
      <c r="B170" s="10" t="s">
        <v>235</v>
      </c>
      <c r="C170" s="10" t="s">
        <v>63</v>
      </c>
      <c r="D170" s="10">
        <v>9</v>
      </c>
      <c r="E170" s="10">
        <v>100667599</v>
      </c>
      <c r="F170" s="10" t="s">
        <v>2</v>
      </c>
      <c r="G170" s="18">
        <v>0.61996399999999996</v>
      </c>
      <c r="H170" s="18">
        <v>4.4467399999999997E-2</v>
      </c>
      <c r="I170" s="18">
        <f>Table1[[#This Row],[Beta]]/0.414978136</f>
        <v>0.10715600688899908</v>
      </c>
      <c r="J170" s="17">
        <v>6.1648199999999997E-3</v>
      </c>
      <c r="K170" s="12">
        <v>5.7429100000000004E-13</v>
      </c>
    </row>
    <row r="171" spans="1:12">
      <c r="A171" s="13" t="s">
        <v>71</v>
      </c>
      <c r="B171" s="10" t="s">
        <v>301</v>
      </c>
      <c r="C171" s="10" t="s">
        <v>68</v>
      </c>
      <c r="D171" s="10">
        <v>8</v>
      </c>
      <c r="E171" s="10">
        <v>19856539</v>
      </c>
      <c r="F171" s="10" t="s">
        <v>2</v>
      </c>
      <c r="G171" s="18">
        <v>0.70758100000000002</v>
      </c>
      <c r="H171" s="18">
        <v>5.2986199999999997E-2</v>
      </c>
      <c r="I171" s="18">
        <f>Table1[[#This Row],[Beta]]/0.46920446</f>
        <v>0.11292774156494591</v>
      </c>
      <c r="J171" s="17">
        <v>7.3473899999999997E-3</v>
      </c>
      <c r="K171" s="12">
        <v>5.8129899999999999E-13</v>
      </c>
    </row>
    <row r="172" spans="1:12">
      <c r="A172" s="10" t="s">
        <v>479</v>
      </c>
      <c r="B172" s="10" t="s">
        <v>171</v>
      </c>
      <c r="C172" s="10" t="s">
        <v>392</v>
      </c>
      <c r="D172" s="10">
        <v>10</v>
      </c>
      <c r="E172" s="10">
        <v>17891705</v>
      </c>
      <c r="F172" s="10" t="s">
        <v>7</v>
      </c>
      <c r="G172" s="18">
        <v>0.62470899999999996</v>
      </c>
      <c r="H172" s="18">
        <v>2.5498400000000001E-2</v>
      </c>
      <c r="I172" s="18">
        <f>Table1[[#This Row],[Beta]]/0.260518077</f>
        <v>9.7875741651509265E-2</v>
      </c>
      <c r="J172" s="17">
        <v>3.55259E-3</v>
      </c>
      <c r="K172" s="12">
        <v>7.4084200000000005E-13</v>
      </c>
      <c r="L172" s="10" t="s">
        <v>9</v>
      </c>
    </row>
    <row r="173" spans="1:12">
      <c r="A173" s="13" t="s">
        <v>71</v>
      </c>
      <c r="B173" s="10" t="s">
        <v>237</v>
      </c>
      <c r="C173" s="10" t="s">
        <v>396</v>
      </c>
      <c r="D173" s="10">
        <v>6</v>
      </c>
      <c r="E173" s="10">
        <v>135451580</v>
      </c>
      <c r="F173" s="10" t="s">
        <v>20</v>
      </c>
      <c r="G173" s="18">
        <v>0.79675300000000004</v>
      </c>
      <c r="H173" s="18">
        <v>-4.6387400000000002E-2</v>
      </c>
      <c r="I173" s="18">
        <f>Table1[[#This Row],[Beta]]/0.432986924</f>
        <v>-0.10713348932449518</v>
      </c>
      <c r="J173" s="17">
        <v>6.52872E-3</v>
      </c>
      <c r="K173" s="12">
        <v>1.2478099999999999E-12</v>
      </c>
    </row>
    <row r="174" spans="1:12">
      <c r="A174" s="13" t="s">
        <v>71</v>
      </c>
      <c r="B174" s="10" t="s">
        <v>220</v>
      </c>
      <c r="C174" s="10" t="s">
        <v>391</v>
      </c>
      <c r="D174" s="10">
        <v>15</v>
      </c>
      <c r="E174" s="10">
        <v>58672134</v>
      </c>
      <c r="F174" s="10" t="s">
        <v>2</v>
      </c>
      <c r="G174" s="18">
        <v>0.51412800000000003</v>
      </c>
      <c r="H174" s="18">
        <v>-2.5674599999999999E-2</v>
      </c>
      <c r="I174" s="18">
        <f>Table1[[#This Row],[Beta]]/0.271805179</f>
        <v>-9.4459568778121034E-2</v>
      </c>
      <c r="J174" s="17">
        <v>3.61744E-3</v>
      </c>
      <c r="K174" s="12">
        <v>1.33063E-12</v>
      </c>
    </row>
    <row r="175" spans="1:12">
      <c r="A175" s="10" t="s">
        <v>289</v>
      </c>
      <c r="B175" s="10" t="s">
        <v>288</v>
      </c>
      <c r="C175" s="10" t="s">
        <v>68</v>
      </c>
      <c r="D175" s="10">
        <v>2</v>
      </c>
      <c r="E175" s="10">
        <v>27731212</v>
      </c>
      <c r="F175" s="10" t="s">
        <v>2</v>
      </c>
      <c r="G175" s="18">
        <v>0.821075</v>
      </c>
      <c r="H175" s="18">
        <v>6.2047100000000001E-2</v>
      </c>
      <c r="I175" s="18">
        <f>Table1[[#This Row],[Beta]]/0.46920446</f>
        <v>0.13223893907572831</v>
      </c>
      <c r="J175" s="17">
        <v>8.7495200000000002E-3</v>
      </c>
      <c r="K175" s="12">
        <v>1.38871E-12</v>
      </c>
    </row>
    <row r="176" spans="1:12">
      <c r="A176" s="10" t="s">
        <v>91</v>
      </c>
      <c r="B176" s="10" t="s">
        <v>463</v>
      </c>
      <c r="C176" s="10" t="s">
        <v>68</v>
      </c>
      <c r="D176" s="10">
        <v>8</v>
      </c>
      <c r="E176" s="10">
        <v>19813180</v>
      </c>
      <c r="F176" s="10" t="s">
        <v>7</v>
      </c>
      <c r="G176" s="18">
        <v>0.85345899999999997</v>
      </c>
      <c r="H176" s="18">
        <v>6.7622799999999997E-2</v>
      </c>
      <c r="I176" s="18">
        <f>Table1[[#This Row],[Beta]]/0.46920446</f>
        <v>0.14412224470330057</v>
      </c>
      <c r="J176" s="17">
        <v>9.5376899999999997E-3</v>
      </c>
      <c r="K176" s="12">
        <v>1.4030999999999999E-12</v>
      </c>
    </row>
    <row r="177" spans="1:12">
      <c r="A177" s="13" t="s">
        <v>71</v>
      </c>
      <c r="B177" s="10" t="s">
        <v>186</v>
      </c>
      <c r="C177" s="10" t="s">
        <v>68</v>
      </c>
      <c r="D177" s="10">
        <v>11</v>
      </c>
      <c r="E177" s="10">
        <v>116610249</v>
      </c>
      <c r="F177" s="10" t="s">
        <v>5</v>
      </c>
      <c r="G177" s="18">
        <v>0.91523399999999999</v>
      </c>
      <c r="H177" s="18">
        <v>-8.5299700000000006E-2</v>
      </c>
      <c r="I177" s="18">
        <f>Table1[[#This Row],[Beta]]/0.46920446</f>
        <v>-0.1817964390193563</v>
      </c>
      <c r="J177" s="17">
        <v>1.20523E-2</v>
      </c>
      <c r="K177" s="12">
        <v>1.5362700000000001E-12</v>
      </c>
    </row>
    <row r="178" spans="1:12">
      <c r="A178" s="13" t="s">
        <v>71</v>
      </c>
      <c r="B178" s="10" t="s">
        <v>341</v>
      </c>
      <c r="C178" s="10" t="s">
        <v>63</v>
      </c>
      <c r="D178" s="10">
        <v>9</v>
      </c>
      <c r="E178" s="10">
        <v>100650096</v>
      </c>
      <c r="F178" s="10" t="s">
        <v>5</v>
      </c>
      <c r="G178" s="18">
        <v>0.62022100000000002</v>
      </c>
      <c r="H178" s="18">
        <v>4.3568700000000002E-2</v>
      </c>
      <c r="I178" s="18">
        <f>Table1[[#This Row],[Beta]]/0.414978136</f>
        <v>0.10499035062415915</v>
      </c>
      <c r="J178" s="17">
        <v>6.15804E-3</v>
      </c>
      <c r="K178" s="12">
        <v>1.5612399999999999E-12</v>
      </c>
    </row>
    <row r="179" spans="1:12">
      <c r="A179" s="13" t="s">
        <v>71</v>
      </c>
      <c r="B179" s="10" t="s">
        <v>405</v>
      </c>
      <c r="C179" s="10" t="s">
        <v>62</v>
      </c>
      <c r="D179" s="10">
        <v>1</v>
      </c>
      <c r="E179" s="10">
        <v>109818530</v>
      </c>
      <c r="F179" s="10" t="s">
        <v>2</v>
      </c>
      <c r="G179" s="18">
        <v>0.78810000000000002</v>
      </c>
      <c r="H179" s="18">
        <v>3.5721400000000001</v>
      </c>
      <c r="I179" s="18">
        <f>Table1[[#This Row],[Beta]]/28.44033496</f>
        <v>0.12560119298960606</v>
      </c>
      <c r="J179" s="17">
        <v>0.50549999999999995</v>
      </c>
      <c r="K179" s="12">
        <v>1.6623500000000001E-12</v>
      </c>
      <c r="L179" s="10" t="s">
        <v>125</v>
      </c>
    </row>
    <row r="180" spans="1:12">
      <c r="A180" s="10" t="s">
        <v>143</v>
      </c>
      <c r="B180" s="10" t="s">
        <v>142</v>
      </c>
      <c r="C180" s="10" t="s">
        <v>395</v>
      </c>
      <c r="D180" s="10">
        <v>17</v>
      </c>
      <c r="E180" s="10">
        <v>38122680</v>
      </c>
      <c r="F180" s="10" t="s">
        <v>2</v>
      </c>
      <c r="G180" s="18">
        <v>0.50516700000000003</v>
      </c>
      <c r="H180" s="18">
        <v>-0.18107799999999999</v>
      </c>
      <c r="I180" s="18">
        <f>Table1[[#This Row],[Beta]]/1.998984645</f>
        <v>-9.0584987960225169E-2</v>
      </c>
      <c r="J180" s="17">
        <v>2.5851599999999999E-2</v>
      </c>
      <c r="K180" s="12">
        <v>2.5665599999999999E-12</v>
      </c>
    </row>
    <row r="181" spans="1:12">
      <c r="A181" s="10" t="s">
        <v>277</v>
      </c>
      <c r="B181" s="10" t="s">
        <v>276</v>
      </c>
      <c r="C181" s="10" t="s">
        <v>395</v>
      </c>
      <c r="D181" s="10">
        <v>17</v>
      </c>
      <c r="E181" s="10">
        <v>38173143</v>
      </c>
      <c r="F181" s="10" t="s">
        <v>7</v>
      </c>
      <c r="G181" s="18">
        <v>0.62443599999999999</v>
      </c>
      <c r="H181" s="18">
        <v>0.18663299999999999</v>
      </c>
      <c r="I181" s="18">
        <f>Table1[[#This Row],[Beta]]/1.998984645</f>
        <v>9.336389875070801E-2</v>
      </c>
      <c r="J181" s="17">
        <v>2.6657E-2</v>
      </c>
      <c r="K181" s="12">
        <v>2.6258199999999998E-12</v>
      </c>
    </row>
    <row r="182" spans="1:12">
      <c r="A182" s="13" t="s">
        <v>71</v>
      </c>
      <c r="B182" s="10" t="s">
        <v>192</v>
      </c>
      <c r="C182" s="10" t="s">
        <v>63</v>
      </c>
      <c r="D182" s="10">
        <v>9</v>
      </c>
      <c r="E182" s="10">
        <v>100608745</v>
      </c>
      <c r="F182" s="10" t="s">
        <v>7</v>
      </c>
      <c r="G182" s="18">
        <v>0.691805</v>
      </c>
      <c r="H182" s="18">
        <v>4.5217599999999997E-2</v>
      </c>
      <c r="I182" s="18">
        <f>Table1[[#This Row],[Beta]]/0.414978136</f>
        <v>0.10896381297543829</v>
      </c>
      <c r="J182" s="17">
        <v>6.4576199999999999E-3</v>
      </c>
      <c r="K182" s="12">
        <v>2.62772E-12</v>
      </c>
    </row>
    <row r="183" spans="1:12">
      <c r="A183" s="10" t="s">
        <v>185</v>
      </c>
      <c r="B183" s="10" t="s">
        <v>271</v>
      </c>
      <c r="C183" s="10" t="s">
        <v>395</v>
      </c>
      <c r="D183" s="10">
        <v>17</v>
      </c>
      <c r="E183" s="10">
        <v>38179492</v>
      </c>
      <c r="F183" s="10" t="s">
        <v>5</v>
      </c>
      <c r="G183" s="18">
        <v>0.62418600000000002</v>
      </c>
      <c r="H183" s="18">
        <v>0.186445</v>
      </c>
      <c r="I183" s="18">
        <f>Table1[[#This Row],[Beta]]/1.998984645</f>
        <v>9.326985100478348E-2</v>
      </c>
      <c r="J183" s="17">
        <v>2.66389E-2</v>
      </c>
      <c r="K183" s="12">
        <v>2.66903E-12</v>
      </c>
    </row>
    <row r="184" spans="1:12">
      <c r="A184" s="10" t="s">
        <v>42</v>
      </c>
      <c r="B184" s="10" t="s">
        <v>307</v>
      </c>
      <c r="C184" s="10" t="s">
        <v>62</v>
      </c>
      <c r="D184" s="10">
        <v>1</v>
      </c>
      <c r="E184" s="10">
        <v>109814880</v>
      </c>
      <c r="F184" s="10" t="s">
        <v>20</v>
      </c>
      <c r="G184" s="18">
        <v>0.81866499999999998</v>
      </c>
      <c r="H184" s="18">
        <v>3.7432699999999999</v>
      </c>
      <c r="I184" s="18">
        <f>Table1[[#This Row],[Beta]]/28.44033496</f>
        <v>0.13161835137542274</v>
      </c>
      <c r="J184" s="17">
        <v>0.53518299999999996</v>
      </c>
      <c r="K184" s="12">
        <v>2.78152E-12</v>
      </c>
    </row>
    <row r="185" spans="1:12">
      <c r="A185" s="10" t="s">
        <v>185</v>
      </c>
      <c r="B185" s="10" t="s">
        <v>212</v>
      </c>
      <c r="C185" s="10" t="s">
        <v>395</v>
      </c>
      <c r="D185" s="10">
        <v>17</v>
      </c>
      <c r="E185" s="10">
        <v>38175462</v>
      </c>
      <c r="F185" s="10" t="s">
        <v>20</v>
      </c>
      <c r="G185" s="18">
        <v>0.62434900000000004</v>
      </c>
      <c r="H185" s="18">
        <v>0.185781</v>
      </c>
      <c r="I185" s="18">
        <f>Table1[[#This Row],[Beta]]/1.998984645</f>
        <v>9.2937682370241526E-2</v>
      </c>
      <c r="J185" s="17">
        <v>2.6649300000000001E-2</v>
      </c>
      <c r="K185" s="12">
        <v>3.24763E-12</v>
      </c>
    </row>
    <row r="186" spans="1:12">
      <c r="A186" s="13" t="s">
        <v>71</v>
      </c>
      <c r="B186" s="10" t="s">
        <v>196</v>
      </c>
      <c r="C186" s="10" t="s">
        <v>68</v>
      </c>
      <c r="D186" s="10">
        <v>8</v>
      </c>
      <c r="E186" s="10">
        <v>126495818</v>
      </c>
      <c r="F186" s="10" t="s">
        <v>20</v>
      </c>
      <c r="G186" s="18">
        <v>0.55893999999999999</v>
      </c>
      <c r="H186" s="18">
        <v>4.6741199999999997E-2</v>
      </c>
      <c r="I186" s="18">
        <f>Table1[[#This Row],[Beta]]/0.46920446</f>
        <v>9.9617978908384627E-2</v>
      </c>
      <c r="J186" s="17">
        <v>6.7047900000000004E-3</v>
      </c>
      <c r="K186" s="12">
        <v>3.2749499999999999E-12</v>
      </c>
    </row>
    <row r="187" spans="1:12">
      <c r="A187" s="13" t="s">
        <v>71</v>
      </c>
      <c r="B187" s="10" t="s">
        <v>350</v>
      </c>
      <c r="C187" s="10" t="s">
        <v>394</v>
      </c>
      <c r="D187" s="10">
        <v>6</v>
      </c>
      <c r="E187" s="10">
        <v>135427159</v>
      </c>
      <c r="F187" s="10" t="s">
        <v>2</v>
      </c>
      <c r="G187" s="18">
        <v>0.72609900000000005</v>
      </c>
      <c r="H187" s="18">
        <v>-5.8979900000000001</v>
      </c>
      <c r="I187" s="18">
        <f>Table1[[#This Row],[Beta]]/60.15709725</f>
        <v>-9.8043128236211571E-2</v>
      </c>
      <c r="J187" s="17">
        <v>0.84677000000000002</v>
      </c>
      <c r="K187" s="12">
        <v>3.3902900000000001E-12</v>
      </c>
      <c r="L187" s="10" t="s">
        <v>351</v>
      </c>
    </row>
    <row r="188" spans="1:12">
      <c r="A188" s="13" t="s">
        <v>71</v>
      </c>
      <c r="B188" s="10" t="s">
        <v>401</v>
      </c>
      <c r="C188" s="10" t="s">
        <v>62</v>
      </c>
      <c r="D188" s="10">
        <v>1</v>
      </c>
      <c r="E188" s="10">
        <v>109822166</v>
      </c>
      <c r="F188" s="10" t="s">
        <v>5</v>
      </c>
      <c r="G188" s="18">
        <v>0.77777799999999997</v>
      </c>
      <c r="H188" s="18">
        <v>3.4677799999999999</v>
      </c>
      <c r="I188" s="18">
        <f>Table1[[#This Row],[Beta]]/28.44033496</f>
        <v>0.12193175660122393</v>
      </c>
      <c r="J188" s="17">
        <v>0.49813200000000002</v>
      </c>
      <c r="K188" s="12">
        <v>3.5090899999999999E-12</v>
      </c>
      <c r="L188" s="10" t="s">
        <v>123</v>
      </c>
    </row>
    <row r="189" spans="1:12">
      <c r="A189" s="13" t="s">
        <v>71</v>
      </c>
      <c r="B189" s="10" t="s">
        <v>430</v>
      </c>
      <c r="C189" s="10" t="s">
        <v>394</v>
      </c>
      <c r="D189" s="10">
        <v>6</v>
      </c>
      <c r="E189" s="10">
        <v>135427817</v>
      </c>
      <c r="F189" s="10" t="s">
        <v>7</v>
      </c>
      <c r="G189" s="18">
        <v>0.72710200000000003</v>
      </c>
      <c r="H189" s="18">
        <v>-5.89649</v>
      </c>
      <c r="I189" s="18">
        <f>Table1[[#This Row],[Beta]]/60.15709725</f>
        <v>-9.8018193522460897E-2</v>
      </c>
      <c r="J189" s="17">
        <v>0.84718099999999996</v>
      </c>
      <c r="K189" s="12">
        <v>3.5159800000000001E-12</v>
      </c>
      <c r="L189" s="10" t="s">
        <v>115</v>
      </c>
    </row>
    <row r="190" spans="1:12">
      <c r="A190" s="13" t="s">
        <v>71</v>
      </c>
      <c r="B190" s="10" t="s">
        <v>255</v>
      </c>
      <c r="C190" s="10" t="s">
        <v>68</v>
      </c>
      <c r="D190" s="10">
        <v>11</v>
      </c>
      <c r="E190" s="10">
        <v>116572089</v>
      </c>
      <c r="F190" s="10" t="s">
        <v>20</v>
      </c>
      <c r="G190" s="18">
        <v>0.92961499999999997</v>
      </c>
      <c r="H190" s="18">
        <v>-9.0476299999999996E-2</v>
      </c>
      <c r="I190" s="18">
        <f>Table1[[#This Row],[Beta]]/0.46920446</f>
        <v>-0.19282915597179107</v>
      </c>
      <c r="J190" s="17">
        <v>1.30178E-2</v>
      </c>
      <c r="K190" s="12">
        <v>3.80158E-12</v>
      </c>
    </row>
    <row r="191" spans="1:12">
      <c r="A191" s="13" t="s">
        <v>71</v>
      </c>
      <c r="B191" s="10" t="s">
        <v>409</v>
      </c>
      <c r="C191" s="10" t="s">
        <v>394</v>
      </c>
      <c r="D191" s="10">
        <v>6</v>
      </c>
      <c r="E191" s="10">
        <v>135426573</v>
      </c>
      <c r="F191" s="10" t="s">
        <v>5</v>
      </c>
      <c r="G191" s="18">
        <v>0.72570699999999999</v>
      </c>
      <c r="H191" s="18">
        <v>-5.8751199999999999</v>
      </c>
      <c r="I191" s="18">
        <f>Table1[[#This Row],[Beta]]/60.15709725</f>
        <v>-9.7662956967226336E-2</v>
      </c>
      <c r="J191" s="17">
        <v>0.84604900000000005</v>
      </c>
      <c r="K191" s="12">
        <v>3.9355200000000002E-12</v>
      </c>
      <c r="L191" s="10" t="s">
        <v>120</v>
      </c>
    </row>
    <row r="192" spans="1:12">
      <c r="A192" s="13" t="s">
        <v>71</v>
      </c>
      <c r="B192" s="10" t="s">
        <v>360</v>
      </c>
      <c r="C192" s="10" t="s">
        <v>62</v>
      </c>
      <c r="D192" s="10">
        <v>1</v>
      </c>
      <c r="E192" s="10">
        <v>109821511</v>
      </c>
      <c r="F192" s="10" t="s">
        <v>7</v>
      </c>
      <c r="G192" s="18">
        <v>0.78562100000000001</v>
      </c>
      <c r="H192" s="18">
        <v>3.5057800000000001</v>
      </c>
      <c r="I192" s="18">
        <f>Table1[[#This Row],[Beta]]/28.44033496</f>
        <v>0.12326788713743053</v>
      </c>
      <c r="J192" s="17">
        <v>0.50560099999999997</v>
      </c>
      <c r="K192" s="12">
        <v>4.2674100000000003E-12</v>
      </c>
    </row>
    <row r="193" spans="1:12">
      <c r="A193" s="10" t="s">
        <v>1</v>
      </c>
      <c r="B193" s="10" t="s">
        <v>38</v>
      </c>
      <c r="C193" s="10" t="s">
        <v>65</v>
      </c>
      <c r="D193" s="10">
        <v>10</v>
      </c>
      <c r="E193" s="10">
        <v>114767771</v>
      </c>
      <c r="F193" s="10" t="s">
        <v>7</v>
      </c>
      <c r="G193" s="18">
        <v>0.68308500000000005</v>
      </c>
      <c r="H193" s="18">
        <v>-1.86483E-2</v>
      </c>
      <c r="I193" s="18">
        <f>Table1[[#This Row],[Beta]]/0.178987666</f>
        <v>-0.10418762597865264</v>
      </c>
      <c r="J193" s="17">
        <v>2.7042500000000001E-3</v>
      </c>
      <c r="K193" s="12">
        <v>5.5792500000000001E-12</v>
      </c>
    </row>
    <row r="194" spans="1:12">
      <c r="A194" s="13" t="s">
        <v>71</v>
      </c>
      <c r="B194" s="10" t="s">
        <v>198</v>
      </c>
      <c r="C194" s="10" t="s">
        <v>391</v>
      </c>
      <c r="D194" s="10">
        <v>15</v>
      </c>
      <c r="E194" s="10">
        <v>58710627</v>
      </c>
      <c r="F194" s="10" t="s">
        <v>20</v>
      </c>
      <c r="G194" s="18">
        <v>0.57164400000000004</v>
      </c>
      <c r="H194" s="18">
        <v>2.49324E-2</v>
      </c>
      <c r="I194" s="18">
        <f>Table1[[#This Row],[Beta]]/0.271805179</f>
        <v>9.1728936482111695E-2</v>
      </c>
      <c r="J194" s="17">
        <v>3.6212699999999998E-3</v>
      </c>
      <c r="K194" s="12">
        <v>6.0108000000000002E-12</v>
      </c>
    </row>
    <row r="195" spans="1:12">
      <c r="A195" s="10" t="s">
        <v>479</v>
      </c>
      <c r="B195" s="10" t="s">
        <v>173</v>
      </c>
      <c r="C195" s="10" t="s">
        <v>392</v>
      </c>
      <c r="D195" s="10">
        <v>10</v>
      </c>
      <c r="E195" s="10">
        <v>17891714</v>
      </c>
      <c r="F195" s="10" t="s">
        <v>7</v>
      </c>
      <c r="G195" s="18">
        <v>0.79964800000000003</v>
      </c>
      <c r="H195" s="18">
        <v>-2.9503499999999998E-2</v>
      </c>
      <c r="I195" s="18">
        <f>Table1[[#This Row],[Beta]]/0.260518077</f>
        <v>-0.11324933893167036</v>
      </c>
      <c r="J195" s="17">
        <v>4.29066E-3</v>
      </c>
      <c r="K195" s="12">
        <v>6.3571599999999999E-12</v>
      </c>
      <c r="L195" s="10" t="s">
        <v>9</v>
      </c>
    </row>
    <row r="196" spans="1:12">
      <c r="A196" s="13" t="s">
        <v>71</v>
      </c>
      <c r="B196" s="10" t="s">
        <v>407</v>
      </c>
      <c r="C196" s="10" t="s">
        <v>394</v>
      </c>
      <c r="D196" s="10">
        <v>6</v>
      </c>
      <c r="E196" s="10">
        <v>135427144</v>
      </c>
      <c r="F196" s="10" t="s">
        <v>20</v>
      </c>
      <c r="G196" s="18">
        <v>0.724472</v>
      </c>
      <c r="H196" s="18">
        <v>-5.7954100000000004</v>
      </c>
      <c r="I196" s="18">
        <f>Table1[[#This Row],[Beta]]/60.15709725</f>
        <v>-9.6337926278515715E-2</v>
      </c>
      <c r="J196" s="17">
        <v>0.84540300000000002</v>
      </c>
      <c r="K196" s="12">
        <v>7.3484400000000001E-12</v>
      </c>
      <c r="L196" s="10" t="s">
        <v>136</v>
      </c>
    </row>
    <row r="197" spans="1:12">
      <c r="A197" s="13" t="s">
        <v>71</v>
      </c>
      <c r="B197" s="10" t="s">
        <v>330</v>
      </c>
      <c r="C197" s="10" t="s">
        <v>395</v>
      </c>
      <c r="D197" s="10">
        <v>17</v>
      </c>
      <c r="E197" s="10">
        <v>38215948</v>
      </c>
      <c r="F197" s="10" t="s">
        <v>7</v>
      </c>
      <c r="G197" s="18">
        <v>0.58527300000000004</v>
      </c>
      <c r="H197" s="18">
        <v>-0.17860699999999999</v>
      </c>
      <c r="I197" s="18">
        <f>Table1[[#This Row],[Beta]]/1.998984645</f>
        <v>-8.9348860406078798E-2</v>
      </c>
      <c r="J197" s="17">
        <v>2.6110899999999999E-2</v>
      </c>
      <c r="K197" s="12">
        <v>8.1477100000000002E-12</v>
      </c>
    </row>
    <row r="198" spans="1:12">
      <c r="A198" s="13" t="s">
        <v>71</v>
      </c>
      <c r="B198" s="10" t="s">
        <v>431</v>
      </c>
      <c r="C198" s="10" t="s">
        <v>394</v>
      </c>
      <c r="D198" s="10">
        <v>6</v>
      </c>
      <c r="E198" s="10">
        <v>135423209</v>
      </c>
      <c r="F198" s="10" t="s">
        <v>2</v>
      </c>
      <c r="G198" s="18">
        <v>0.71900399999999998</v>
      </c>
      <c r="H198" s="18">
        <v>-5.7469799999999998</v>
      </c>
      <c r="I198" s="18">
        <f>Table1[[#This Row],[Beta]]/60.15709725</f>
        <v>-9.553286748721905E-2</v>
      </c>
      <c r="J198" s="17">
        <v>0.84093099999999998</v>
      </c>
      <c r="K198" s="12">
        <v>8.5145499999999995E-12</v>
      </c>
      <c r="L198" s="10" t="s">
        <v>135</v>
      </c>
    </row>
    <row r="199" spans="1:12">
      <c r="A199" s="13" t="s">
        <v>71</v>
      </c>
      <c r="B199" s="10" t="s">
        <v>348</v>
      </c>
      <c r="C199" s="10" t="s">
        <v>63</v>
      </c>
      <c r="D199" s="10">
        <v>9</v>
      </c>
      <c r="E199" s="10">
        <v>100636398</v>
      </c>
      <c r="F199" s="10" t="s">
        <v>2</v>
      </c>
      <c r="G199" s="18">
        <v>0.62380000000000002</v>
      </c>
      <c r="H199" s="18">
        <v>4.21809E-2</v>
      </c>
      <c r="I199" s="18">
        <f>Table1[[#This Row],[Beta]]/0.414978136</f>
        <v>0.10164607804783238</v>
      </c>
      <c r="J199" s="17">
        <v>6.1812600000000001E-3</v>
      </c>
      <c r="K199" s="12">
        <v>9.1884299999999995E-12</v>
      </c>
    </row>
    <row r="200" spans="1:12">
      <c r="A200" s="13" t="s">
        <v>71</v>
      </c>
      <c r="B200" s="10" t="s">
        <v>281</v>
      </c>
      <c r="C200" s="10" t="s">
        <v>68</v>
      </c>
      <c r="D200" s="10">
        <v>8</v>
      </c>
      <c r="E200" s="10">
        <v>126482621</v>
      </c>
      <c r="F200" s="10" t="s">
        <v>20</v>
      </c>
      <c r="G200" s="18">
        <v>0.53422199999999997</v>
      </c>
      <c r="H200" s="18">
        <v>4.5356899999999999E-2</v>
      </c>
      <c r="I200" s="18">
        <f>Table1[[#This Row],[Beta]]/0.46920446</f>
        <v>9.6667665946738868E-2</v>
      </c>
      <c r="J200" s="17">
        <v>6.6509100000000003E-3</v>
      </c>
      <c r="K200" s="12">
        <v>9.4755899999999996E-12</v>
      </c>
    </row>
    <row r="201" spans="1:12">
      <c r="A201" s="13" t="s">
        <v>71</v>
      </c>
      <c r="B201" s="10" t="s">
        <v>464</v>
      </c>
      <c r="C201" s="10" t="s">
        <v>68</v>
      </c>
      <c r="D201" s="10">
        <v>8</v>
      </c>
      <c r="E201" s="10">
        <v>126490972</v>
      </c>
      <c r="F201" s="10" t="s">
        <v>5</v>
      </c>
      <c r="G201" s="18">
        <v>0.53803599999999996</v>
      </c>
      <c r="H201" s="18">
        <v>4.53251E-2</v>
      </c>
      <c r="I201" s="18">
        <f>Table1[[#This Row],[Beta]]/0.46920446</f>
        <v>9.6599891654908829E-2</v>
      </c>
      <c r="J201" s="17">
        <v>6.6518999999999997E-3</v>
      </c>
      <c r="K201" s="12">
        <v>9.8641999999999999E-12</v>
      </c>
      <c r="L201" s="10" t="s">
        <v>112</v>
      </c>
    </row>
    <row r="202" spans="1:12">
      <c r="A202" s="13" t="s">
        <v>71</v>
      </c>
      <c r="B202" s="10" t="s">
        <v>323</v>
      </c>
      <c r="C202" s="10" t="s">
        <v>68</v>
      </c>
      <c r="D202" s="10">
        <v>8</v>
      </c>
      <c r="E202" s="10">
        <v>126479362</v>
      </c>
      <c r="F202" s="10" t="s">
        <v>2</v>
      </c>
      <c r="G202" s="18">
        <v>0.52473899999999996</v>
      </c>
      <c r="H202" s="18">
        <v>-4.5288299999999997E-2</v>
      </c>
      <c r="I202" s="18">
        <f>Table1[[#This Row],[Beta]]/0.46920446</f>
        <v>-9.6521461027885364E-2</v>
      </c>
      <c r="J202" s="17">
        <v>6.6676799999999996E-3</v>
      </c>
      <c r="K202" s="12">
        <v>1.1456900000000001E-11</v>
      </c>
    </row>
    <row r="203" spans="1:12">
      <c r="A203" s="10" t="s">
        <v>17</v>
      </c>
      <c r="B203" s="10" t="s">
        <v>380</v>
      </c>
      <c r="C203" s="10" t="s">
        <v>62</v>
      </c>
      <c r="D203" s="10">
        <v>19</v>
      </c>
      <c r="E203" s="10">
        <v>11202306</v>
      </c>
      <c r="F203" s="10" t="s">
        <v>7</v>
      </c>
      <c r="G203" s="18">
        <v>0.87912500000000005</v>
      </c>
      <c r="H203" s="18">
        <v>4.2455999999999996</v>
      </c>
      <c r="I203" s="18">
        <f>Table1[[#This Row],[Beta]]/28.44033496</f>
        <v>0.14928094222417693</v>
      </c>
      <c r="J203" s="17">
        <v>0.62996799999999997</v>
      </c>
      <c r="K203" s="12">
        <v>1.6480499999999999E-11</v>
      </c>
      <c r="L203" s="10" t="s">
        <v>18</v>
      </c>
    </row>
    <row r="204" spans="1:12">
      <c r="A204" s="10" t="s">
        <v>42</v>
      </c>
      <c r="B204" s="10" t="s">
        <v>461</v>
      </c>
      <c r="C204" s="10" t="s">
        <v>64</v>
      </c>
      <c r="D204" s="10">
        <v>1</v>
      </c>
      <c r="E204" s="10">
        <v>109817590</v>
      </c>
      <c r="F204" s="10" t="s">
        <v>7</v>
      </c>
      <c r="G204" s="18">
        <v>0.78717800000000004</v>
      </c>
      <c r="H204" s="18">
        <v>3.9206599999999998</v>
      </c>
      <c r="I204" s="18">
        <f>Table1[[#This Row],[Beta]]/33.56174476</f>
        <v>0.11681931401471034</v>
      </c>
      <c r="J204" s="17">
        <v>0.58273799999999998</v>
      </c>
      <c r="K204" s="12">
        <v>1.7813000000000001E-11</v>
      </c>
      <c r="L204" s="10" t="s">
        <v>89</v>
      </c>
    </row>
    <row r="205" spans="1:12">
      <c r="A205" s="13" t="s">
        <v>71</v>
      </c>
      <c r="B205" s="10" t="s">
        <v>401</v>
      </c>
      <c r="C205" s="10" t="s">
        <v>62</v>
      </c>
      <c r="D205" s="10">
        <v>1</v>
      </c>
      <c r="E205" s="10">
        <v>109822166</v>
      </c>
      <c r="F205" s="10" t="s">
        <v>5</v>
      </c>
      <c r="G205" s="18">
        <v>0.78014399999999995</v>
      </c>
      <c r="H205" s="18">
        <v>3.37818</v>
      </c>
      <c r="I205" s="18">
        <f>Table1[[#This Row],[Beta]]/28.44033496</f>
        <v>0.11878130144216838</v>
      </c>
      <c r="J205" s="17">
        <v>0.50287999999999999</v>
      </c>
      <c r="K205" s="12">
        <v>1.9129399999999999E-11</v>
      </c>
      <c r="L205" s="10" t="s">
        <v>123</v>
      </c>
    </row>
    <row r="206" spans="1:12">
      <c r="A206" s="10" t="s">
        <v>1</v>
      </c>
      <c r="B206" s="10" t="s">
        <v>381</v>
      </c>
      <c r="C206" s="10" t="s">
        <v>397</v>
      </c>
      <c r="D206" s="10">
        <v>10</v>
      </c>
      <c r="E206" s="10">
        <v>114756041</v>
      </c>
      <c r="F206" s="10" t="s">
        <v>5</v>
      </c>
      <c r="G206" s="18">
        <v>0.67119099999999998</v>
      </c>
      <c r="H206" s="18">
        <v>-0.143203</v>
      </c>
      <c r="I206" s="18">
        <f>Table1[[#This Row],[Beta]]/1.172781111</f>
        <v>-0.12210547957913009</v>
      </c>
      <c r="J206" s="17">
        <v>2.13315E-2</v>
      </c>
      <c r="K206" s="12">
        <v>2.0005899999999999E-11</v>
      </c>
      <c r="L206" s="10" t="s">
        <v>15</v>
      </c>
    </row>
    <row r="207" spans="1:12">
      <c r="A207" s="10" t="s">
        <v>200</v>
      </c>
      <c r="B207" s="10" t="s">
        <v>216</v>
      </c>
      <c r="C207" s="10" t="s">
        <v>395</v>
      </c>
      <c r="D207" s="10">
        <v>17</v>
      </c>
      <c r="E207" s="10">
        <v>38153473</v>
      </c>
      <c r="F207" s="10" t="s">
        <v>20</v>
      </c>
      <c r="G207" s="18">
        <v>0.62965099999999996</v>
      </c>
      <c r="H207" s="18">
        <v>0.17938499999999999</v>
      </c>
      <c r="I207" s="18">
        <f>Table1[[#This Row],[Beta]]/1.998984645</f>
        <v>8.9738057992936701E-2</v>
      </c>
      <c r="J207" s="17">
        <v>2.67529E-2</v>
      </c>
      <c r="K207" s="12">
        <v>2.0675799999999999E-11</v>
      </c>
    </row>
    <row r="208" spans="1:12">
      <c r="A208" s="13" t="s">
        <v>71</v>
      </c>
      <c r="B208" s="10" t="s">
        <v>325</v>
      </c>
      <c r="C208" s="10" t="s">
        <v>391</v>
      </c>
      <c r="D208" s="10">
        <v>15</v>
      </c>
      <c r="E208" s="10">
        <v>58687530</v>
      </c>
      <c r="F208" s="10" t="s">
        <v>7</v>
      </c>
      <c r="G208" s="18">
        <v>0.78956700000000002</v>
      </c>
      <c r="H208" s="18">
        <v>-2.9401400000000001E-2</v>
      </c>
      <c r="I208" s="18">
        <f>Table1[[#This Row],[Beta]]/0.271805179</f>
        <v>-0.1081708601291957</v>
      </c>
      <c r="J208" s="17">
        <v>4.4058300000000003E-3</v>
      </c>
      <c r="K208" s="12">
        <v>2.58679E-11</v>
      </c>
    </row>
    <row r="209" spans="1:12">
      <c r="A209" s="13" t="s">
        <v>71</v>
      </c>
      <c r="B209" s="10" t="s">
        <v>476</v>
      </c>
      <c r="C209" s="10" t="s">
        <v>63</v>
      </c>
      <c r="D209" s="10">
        <v>1</v>
      </c>
      <c r="E209" s="10">
        <v>19839115</v>
      </c>
      <c r="F209" s="10" t="s">
        <v>5</v>
      </c>
      <c r="G209" s="18">
        <v>0.84448699999999999</v>
      </c>
      <c r="H209" s="18">
        <v>5.4656499999999997E-2</v>
      </c>
      <c r="I209" s="18">
        <f>Table1[[#This Row],[Beta]]/0.414978136</f>
        <v>0.13170934865831099</v>
      </c>
      <c r="J209" s="17">
        <v>8.2063399999999995E-3</v>
      </c>
      <c r="K209" s="12">
        <v>2.8240499999999999E-11</v>
      </c>
      <c r="L209" s="10" t="s">
        <v>83</v>
      </c>
    </row>
    <row r="210" spans="1:12">
      <c r="A210" s="13" t="s">
        <v>71</v>
      </c>
      <c r="B210" s="10" t="s">
        <v>215</v>
      </c>
      <c r="C210" s="10" t="s">
        <v>63</v>
      </c>
      <c r="D210" s="10">
        <v>9</v>
      </c>
      <c r="E210" s="10">
        <v>100608682</v>
      </c>
      <c r="F210" s="10" t="s">
        <v>5</v>
      </c>
      <c r="G210" s="18">
        <v>0.59146900000000002</v>
      </c>
      <c r="H210" s="18">
        <v>4.05779E-2</v>
      </c>
      <c r="I210" s="18">
        <f>Table1[[#This Row],[Beta]]/0.414978136</f>
        <v>9.778322393351345E-2</v>
      </c>
      <c r="J210" s="17">
        <v>6.1025300000000001E-3</v>
      </c>
      <c r="K210" s="12">
        <v>3.0407999999999997E-11</v>
      </c>
    </row>
    <row r="211" spans="1:12">
      <c r="A211" s="10" t="s">
        <v>131</v>
      </c>
      <c r="B211" s="10" t="s">
        <v>141</v>
      </c>
      <c r="C211" s="10" t="s">
        <v>391</v>
      </c>
      <c r="D211" s="10">
        <v>16</v>
      </c>
      <c r="E211" s="10">
        <v>57016092</v>
      </c>
      <c r="F211" s="10" t="s">
        <v>5</v>
      </c>
      <c r="G211" s="18">
        <v>0.68552500000000005</v>
      </c>
      <c r="H211" s="18">
        <v>-2.58333E-2</v>
      </c>
      <c r="I211" s="18">
        <f>Table1[[#This Row],[Beta]]/0.271805179</f>
        <v>-9.5043442862433464E-2</v>
      </c>
      <c r="J211" s="17">
        <v>3.8899300000000002E-3</v>
      </c>
      <c r="K211" s="12">
        <v>3.2172599999999999E-11</v>
      </c>
    </row>
    <row r="212" spans="1:12">
      <c r="A212" s="10" t="s">
        <v>42</v>
      </c>
      <c r="B212" s="10" t="s">
        <v>331</v>
      </c>
      <c r="C212" s="10" t="s">
        <v>64</v>
      </c>
      <c r="D212" s="10">
        <v>1</v>
      </c>
      <c r="E212" s="10">
        <v>109817192</v>
      </c>
      <c r="F212" s="10" t="s">
        <v>5</v>
      </c>
      <c r="G212" s="18">
        <v>0.78672299999999995</v>
      </c>
      <c r="H212" s="18">
        <v>3.8652000000000002</v>
      </c>
      <c r="I212" s="18">
        <f>Table1[[#This Row],[Beta]]/33.56174476</f>
        <v>0.1151668373512772</v>
      </c>
      <c r="J212" s="17">
        <v>0.58217399999999997</v>
      </c>
      <c r="K212" s="12">
        <v>3.2579899999999999E-11</v>
      </c>
      <c r="L212" s="10" t="s">
        <v>332</v>
      </c>
    </row>
    <row r="213" spans="1:12">
      <c r="A213" s="13" t="s">
        <v>71</v>
      </c>
      <c r="B213" s="10" t="s">
        <v>405</v>
      </c>
      <c r="C213" s="10" t="s">
        <v>64</v>
      </c>
      <c r="D213" s="10">
        <v>1</v>
      </c>
      <c r="E213" s="10">
        <v>109818530</v>
      </c>
      <c r="F213" s="10" t="s">
        <v>2</v>
      </c>
      <c r="G213" s="18">
        <v>0.78620699999999999</v>
      </c>
      <c r="H213" s="18">
        <v>3.8531399999999998</v>
      </c>
      <c r="I213" s="18">
        <f>Table1[[#This Row],[Beta]]/33.56174476</f>
        <v>0.11480749965634383</v>
      </c>
      <c r="J213" s="17">
        <v>0.58081199999999999</v>
      </c>
      <c r="K213" s="12">
        <v>3.3737800000000001E-11</v>
      </c>
      <c r="L213" s="10" t="s">
        <v>125</v>
      </c>
    </row>
    <row r="214" spans="1:12">
      <c r="A214" s="13" t="s">
        <v>71</v>
      </c>
      <c r="B214" s="10" t="s">
        <v>328</v>
      </c>
      <c r="C214" s="10" t="s">
        <v>63</v>
      </c>
      <c r="D214" s="10">
        <v>9</v>
      </c>
      <c r="E214" s="10">
        <v>100528320</v>
      </c>
      <c r="F214" s="10" t="s">
        <v>5</v>
      </c>
      <c r="G214" s="18">
        <v>0.56302700000000006</v>
      </c>
      <c r="H214" s="18">
        <v>3.9736399999999998E-2</v>
      </c>
      <c r="I214" s="18">
        <f>Table1[[#This Row],[Beta]]/0.414978136</f>
        <v>9.5755406255909337E-2</v>
      </c>
      <c r="J214" s="17">
        <v>5.99695E-3</v>
      </c>
      <c r="K214" s="12">
        <v>3.5578200000000003E-11</v>
      </c>
    </row>
    <row r="215" spans="1:12">
      <c r="A215" s="10" t="s">
        <v>200</v>
      </c>
      <c r="B215" s="10" t="s">
        <v>199</v>
      </c>
      <c r="C215" s="10" t="s">
        <v>395</v>
      </c>
      <c r="D215" s="10">
        <v>17</v>
      </c>
      <c r="E215" s="10">
        <v>38141955</v>
      </c>
      <c r="F215" s="10" t="s">
        <v>20</v>
      </c>
      <c r="G215" s="18">
        <v>0.62669299999999994</v>
      </c>
      <c r="H215" s="18">
        <v>0.17668800000000001</v>
      </c>
      <c r="I215" s="18">
        <f>Table1[[#This Row],[Beta]]/1.998984645</f>
        <v>8.8388873042093835E-2</v>
      </c>
      <c r="J215" s="17">
        <v>2.66716E-2</v>
      </c>
      <c r="K215" s="12">
        <v>3.5753700000000003E-11</v>
      </c>
    </row>
    <row r="216" spans="1:12">
      <c r="A216" s="10" t="s">
        <v>91</v>
      </c>
      <c r="B216" s="10" t="s">
        <v>168</v>
      </c>
      <c r="C216" s="10" t="s">
        <v>391</v>
      </c>
      <c r="D216" s="10">
        <v>8</v>
      </c>
      <c r="E216" s="10">
        <v>19813529</v>
      </c>
      <c r="F216" s="10" t="s">
        <v>5</v>
      </c>
      <c r="G216" s="18">
        <v>0.98119500000000004</v>
      </c>
      <c r="H216" s="18">
        <v>8.8167599999999999E-2</v>
      </c>
      <c r="I216" s="18">
        <f>Table1[[#This Row],[Beta]]/0.271805179</f>
        <v>0.32437792511672486</v>
      </c>
      <c r="J216" s="17">
        <v>1.3310600000000001E-2</v>
      </c>
      <c r="K216" s="12">
        <v>3.6147099999999999E-11</v>
      </c>
      <c r="L216" s="10" t="s">
        <v>169</v>
      </c>
    </row>
    <row r="217" spans="1:12">
      <c r="A217" s="10" t="s">
        <v>233</v>
      </c>
      <c r="B217" s="10" t="s">
        <v>232</v>
      </c>
      <c r="C217" s="10" t="s">
        <v>63</v>
      </c>
      <c r="D217" s="10">
        <v>9</v>
      </c>
      <c r="E217" s="10">
        <v>100617583</v>
      </c>
      <c r="F217" s="10" t="s">
        <v>20</v>
      </c>
      <c r="G217" s="18">
        <v>0.592561</v>
      </c>
      <c r="H217" s="18">
        <v>4.0432200000000001E-2</v>
      </c>
      <c r="I217" s="18">
        <f>Table1[[#This Row],[Beta]]/0.414978136</f>
        <v>9.743212109854385E-2</v>
      </c>
      <c r="J217" s="17">
        <v>6.1045700000000001E-3</v>
      </c>
      <c r="K217" s="12">
        <v>3.62673E-11</v>
      </c>
    </row>
    <row r="218" spans="1:12">
      <c r="A218" s="10" t="s">
        <v>42</v>
      </c>
      <c r="B218" s="10" t="s">
        <v>462</v>
      </c>
      <c r="C218" s="10" t="s">
        <v>64</v>
      </c>
      <c r="D218" s="10">
        <v>1</v>
      </c>
      <c r="E218" s="10">
        <v>109818306</v>
      </c>
      <c r="F218" s="10" t="s">
        <v>2</v>
      </c>
      <c r="G218" s="18">
        <v>0.78634599999999999</v>
      </c>
      <c r="H218" s="18">
        <v>3.8390200000000001</v>
      </c>
      <c r="I218" s="18">
        <f>Table1[[#This Row],[Beta]]/33.56174476</f>
        <v>0.1143867825541499</v>
      </c>
      <c r="J218" s="17">
        <v>0.58087800000000001</v>
      </c>
      <c r="K218" s="12">
        <v>3.9952499999999997E-11</v>
      </c>
      <c r="L218" s="10" t="s">
        <v>124</v>
      </c>
    </row>
    <row r="219" spans="1:12">
      <c r="A219" s="10" t="s">
        <v>479</v>
      </c>
      <c r="B219" s="10" t="s">
        <v>283</v>
      </c>
      <c r="C219" s="10" t="s">
        <v>392</v>
      </c>
      <c r="D219" s="10">
        <v>10</v>
      </c>
      <c r="E219" s="10">
        <v>17889596</v>
      </c>
      <c r="F219" s="10" t="s">
        <v>20</v>
      </c>
      <c r="G219" s="18">
        <v>0.798404</v>
      </c>
      <c r="H219" s="18">
        <v>-2.82016E-2</v>
      </c>
      <c r="I219" s="18">
        <f>Table1[[#This Row],[Beta]]/0.260518077</f>
        <v>-0.10825198897810073</v>
      </c>
      <c r="J219" s="17">
        <v>4.2801799999999997E-3</v>
      </c>
      <c r="K219" s="12">
        <v>4.55249E-11</v>
      </c>
      <c r="L219" s="10" t="s">
        <v>102</v>
      </c>
    </row>
    <row r="220" spans="1:12">
      <c r="A220" s="13" t="s">
        <v>42</v>
      </c>
      <c r="B220" s="10" t="s">
        <v>43</v>
      </c>
      <c r="C220" s="10" t="s">
        <v>64</v>
      </c>
      <c r="D220" s="10">
        <v>1</v>
      </c>
      <c r="E220" s="10">
        <v>109817838</v>
      </c>
      <c r="F220" s="10" t="s">
        <v>20</v>
      </c>
      <c r="G220" s="18">
        <v>0.7923</v>
      </c>
      <c r="H220" s="18">
        <v>3.8757299999999999</v>
      </c>
      <c r="I220" s="18">
        <f>Table1[[#This Row],[Beta]]/33.56174476</f>
        <v>0.11548058742819661</v>
      </c>
      <c r="J220" s="17">
        <v>0.58838500000000005</v>
      </c>
      <c r="K220" s="12">
        <v>4.6290699999999999E-11</v>
      </c>
      <c r="L220" s="10" t="s">
        <v>44</v>
      </c>
    </row>
    <row r="221" spans="1:12">
      <c r="A221" s="13" t="s">
        <v>71</v>
      </c>
      <c r="B221" s="10" t="s">
        <v>352</v>
      </c>
      <c r="C221" s="10" t="s">
        <v>396</v>
      </c>
      <c r="D221" s="10">
        <v>6</v>
      </c>
      <c r="E221" s="10">
        <v>135490898</v>
      </c>
      <c r="F221" s="10" t="s">
        <v>20</v>
      </c>
      <c r="G221" s="18">
        <v>0.80858699999999994</v>
      </c>
      <c r="H221" s="18">
        <v>-4.3776099999999998E-2</v>
      </c>
      <c r="I221" s="18">
        <f>Table1[[#This Row],[Beta]]/0.432986924</f>
        <v>-0.10110259126439577</v>
      </c>
      <c r="J221" s="17">
        <v>6.6709300000000003E-3</v>
      </c>
      <c r="K221" s="12">
        <v>5.43525E-11</v>
      </c>
    </row>
    <row r="222" spans="1:12">
      <c r="A222" s="13" t="s">
        <v>71</v>
      </c>
      <c r="B222" s="10" t="s">
        <v>245</v>
      </c>
      <c r="C222" s="10" t="s">
        <v>398</v>
      </c>
      <c r="D222" s="10">
        <v>20</v>
      </c>
      <c r="E222" s="10">
        <v>49790340</v>
      </c>
      <c r="F222" s="10" t="s">
        <v>5</v>
      </c>
      <c r="G222" s="18">
        <v>0.98471900000000001</v>
      </c>
      <c r="H222" s="18">
        <v>-40.643500000000003</v>
      </c>
      <c r="I222" s="18">
        <f>Table1[[#This Row],[Beta]]/31.95443025</f>
        <v>-1.2719206595773993</v>
      </c>
      <c r="J222" s="17">
        <v>6.1633899999999997</v>
      </c>
      <c r="K222" s="12">
        <v>6.0590400000000006E-11</v>
      </c>
    </row>
    <row r="223" spans="1:12">
      <c r="A223" s="10" t="s">
        <v>263</v>
      </c>
      <c r="B223" s="10" t="s">
        <v>261</v>
      </c>
      <c r="C223" s="10" t="s">
        <v>394</v>
      </c>
      <c r="D223" s="10">
        <v>6</v>
      </c>
      <c r="E223" s="10">
        <v>33546837</v>
      </c>
      <c r="F223" s="10" t="s">
        <v>20</v>
      </c>
      <c r="G223" s="18">
        <v>0.72940199999999999</v>
      </c>
      <c r="H223" s="18">
        <v>5.5585199999999997</v>
      </c>
      <c r="I223" s="18">
        <f>Table1[[#This Row],[Beta]]/60.15709725</f>
        <v>9.2400070051584807E-2</v>
      </c>
      <c r="J223" s="17">
        <v>0.84928800000000004</v>
      </c>
      <c r="K223" s="12">
        <v>6.1010200000000004E-11</v>
      </c>
      <c r="L223" s="10" t="s">
        <v>262</v>
      </c>
    </row>
    <row r="224" spans="1:12">
      <c r="A224" s="13" t="s">
        <v>71</v>
      </c>
      <c r="B224" s="10" t="s">
        <v>194</v>
      </c>
      <c r="C224" s="10" t="s">
        <v>63</v>
      </c>
      <c r="D224" s="10">
        <v>1</v>
      </c>
      <c r="E224" s="10">
        <v>19841174</v>
      </c>
      <c r="F224" s="10" t="s">
        <v>7</v>
      </c>
      <c r="G224" s="18">
        <v>0.84492599999999995</v>
      </c>
      <c r="H224" s="18">
        <v>5.3763199999999997E-2</v>
      </c>
      <c r="I224" s="18">
        <f>Table1[[#This Row],[Beta]]/0.414978136</f>
        <v>0.12955670512723108</v>
      </c>
      <c r="J224" s="17">
        <v>8.21502E-3</v>
      </c>
      <c r="K224" s="12">
        <v>6.1493300000000004E-11</v>
      </c>
      <c r="L224" s="10" t="s">
        <v>195</v>
      </c>
    </row>
    <row r="225" spans="1:12">
      <c r="A225" s="13" t="s">
        <v>71</v>
      </c>
      <c r="B225" s="10" t="s">
        <v>408</v>
      </c>
      <c r="C225" s="10" t="s">
        <v>394</v>
      </c>
      <c r="D225" s="10">
        <v>6</v>
      </c>
      <c r="E225" s="10">
        <v>135411228</v>
      </c>
      <c r="F225" s="10" t="s">
        <v>2</v>
      </c>
      <c r="G225" s="18">
        <v>0.73955199999999999</v>
      </c>
      <c r="H225" s="18">
        <v>-5.6276200000000003</v>
      </c>
      <c r="I225" s="18">
        <f>Table1[[#This Row],[Beta]]/60.15709725</f>
        <v>-9.354872919836571E-2</v>
      </c>
      <c r="J225" s="17">
        <v>0.86099099999999995</v>
      </c>
      <c r="K225" s="12">
        <v>6.4663100000000005E-11</v>
      </c>
    </row>
    <row r="226" spans="1:12">
      <c r="A226" s="10" t="s">
        <v>152</v>
      </c>
      <c r="B226" s="10" t="s">
        <v>403</v>
      </c>
      <c r="C226" s="10" t="s">
        <v>393</v>
      </c>
      <c r="D226" s="10">
        <v>22</v>
      </c>
      <c r="E226" s="10">
        <v>44368122</v>
      </c>
      <c r="F226" s="10" t="s">
        <v>5</v>
      </c>
      <c r="G226" s="18">
        <v>0.83026299999999997</v>
      </c>
      <c r="H226" s="18">
        <v>-4.7103100000000002E-2</v>
      </c>
      <c r="I226" s="18">
        <f>Table1[[#This Row],[Beta]]/0.432057657</f>
        <v>-0.10902040326529847</v>
      </c>
      <c r="J226" s="17">
        <v>7.2104100000000004E-3</v>
      </c>
      <c r="K226" s="12">
        <v>6.6284100000000004E-11</v>
      </c>
    </row>
    <row r="227" spans="1:12">
      <c r="A227" s="10" t="s">
        <v>1</v>
      </c>
      <c r="B227" s="10" t="s">
        <v>379</v>
      </c>
      <c r="C227" s="10" t="s">
        <v>397</v>
      </c>
      <c r="D227" s="10">
        <v>10</v>
      </c>
      <c r="E227" s="10">
        <v>114754088</v>
      </c>
      <c r="F227" s="10" t="s">
        <v>2</v>
      </c>
      <c r="G227" s="18">
        <v>0.67679299999999998</v>
      </c>
      <c r="H227" s="18">
        <v>-0.13938800000000001</v>
      </c>
      <c r="I227" s="18">
        <f>Table1[[#This Row],[Beta]]/1.172781111</f>
        <v>-0.11885252814239777</v>
      </c>
      <c r="J227" s="17">
        <v>2.1473800000000001E-2</v>
      </c>
      <c r="K227" s="12">
        <v>8.8844100000000002E-11</v>
      </c>
      <c r="L227" s="10" t="s">
        <v>19</v>
      </c>
    </row>
    <row r="228" spans="1:12">
      <c r="A228" s="10" t="s">
        <v>163</v>
      </c>
      <c r="B228" s="10" t="s">
        <v>201</v>
      </c>
      <c r="C228" s="10" t="s">
        <v>394</v>
      </c>
      <c r="D228" s="10">
        <v>3</v>
      </c>
      <c r="E228" s="10">
        <v>56880444</v>
      </c>
      <c r="F228" s="10" t="s">
        <v>2</v>
      </c>
      <c r="G228" s="18">
        <v>0.64411600000000002</v>
      </c>
      <c r="H228" s="18">
        <v>-5.1151099999999996</v>
      </c>
      <c r="I228" s="18">
        <f>Table1[[#This Row],[Beta]]/60.15709725</f>
        <v>-8.5029202435461596E-2</v>
      </c>
      <c r="J228" s="17">
        <v>0.78853300000000004</v>
      </c>
      <c r="K228" s="12">
        <v>8.9728800000000002E-11</v>
      </c>
    </row>
    <row r="229" spans="1:12">
      <c r="A229" s="10" t="s">
        <v>143</v>
      </c>
      <c r="B229" s="10" t="s">
        <v>144</v>
      </c>
      <c r="C229" s="10" t="s">
        <v>395</v>
      </c>
      <c r="D229" s="10">
        <v>17</v>
      </c>
      <c r="E229" s="10">
        <v>38122686</v>
      </c>
      <c r="F229" s="10" t="s">
        <v>7</v>
      </c>
      <c r="G229" s="18">
        <v>0.66472399999999998</v>
      </c>
      <c r="H229" s="18">
        <v>0.17691299999999999</v>
      </c>
      <c r="I229" s="18">
        <f>Table1[[#This Row],[Beta]]/1.998984645</f>
        <v>8.8501430184822649E-2</v>
      </c>
      <c r="J229" s="17">
        <v>2.7338700000000001E-2</v>
      </c>
      <c r="K229" s="12">
        <v>9.9525700000000004E-11</v>
      </c>
    </row>
    <row r="230" spans="1:12">
      <c r="A230" s="13" t="s">
        <v>71</v>
      </c>
      <c r="B230" s="10" t="s">
        <v>246</v>
      </c>
      <c r="C230" s="10" t="s">
        <v>68</v>
      </c>
      <c r="D230" s="10">
        <v>2</v>
      </c>
      <c r="E230" s="10">
        <v>27635463</v>
      </c>
      <c r="F230" s="10" t="s">
        <v>7</v>
      </c>
      <c r="G230" s="18">
        <v>0.69719600000000004</v>
      </c>
      <c r="H230" s="18">
        <v>-4.7237099999999997E-2</v>
      </c>
      <c r="I230" s="18">
        <f>Table1[[#This Row],[Beta]]/0.46920446</f>
        <v>-0.1006748742328664</v>
      </c>
      <c r="J230" s="17">
        <v>7.3116600000000002E-3</v>
      </c>
      <c r="K230" s="12">
        <v>1.07343E-10</v>
      </c>
      <c r="L230" s="10" t="s">
        <v>247</v>
      </c>
    </row>
    <row r="231" spans="1:12">
      <c r="A231" s="13" t="s">
        <v>71</v>
      </c>
      <c r="B231" s="10" t="s">
        <v>465</v>
      </c>
      <c r="C231" s="10" t="s">
        <v>396</v>
      </c>
      <c r="D231" s="10">
        <v>6</v>
      </c>
      <c r="E231" s="10">
        <v>135452152</v>
      </c>
      <c r="F231" s="10" t="s">
        <v>7</v>
      </c>
      <c r="G231" s="18">
        <v>0.80951600000000001</v>
      </c>
      <c r="H231" s="18">
        <v>4.2969300000000002E-2</v>
      </c>
      <c r="I231" s="18">
        <f>Table1[[#This Row],[Beta]]/0.432986924</f>
        <v>9.9239255548511679E-2</v>
      </c>
      <c r="J231" s="17">
        <v>6.6634099999999998E-3</v>
      </c>
      <c r="K231" s="12">
        <v>1.15521E-10</v>
      </c>
      <c r="L231" s="10" t="s">
        <v>126</v>
      </c>
    </row>
    <row r="232" spans="1:12">
      <c r="A232" s="13" t="s">
        <v>71</v>
      </c>
      <c r="B232" s="10" t="s">
        <v>406</v>
      </c>
      <c r="C232" s="10" t="s">
        <v>391</v>
      </c>
      <c r="D232" s="10">
        <v>15</v>
      </c>
      <c r="E232" s="10">
        <v>58723675</v>
      </c>
      <c r="F232" s="10" t="s">
        <v>20</v>
      </c>
      <c r="G232" s="18">
        <v>0.78142500000000004</v>
      </c>
      <c r="H232" s="18">
        <v>-2.81187E-2</v>
      </c>
      <c r="I232" s="18">
        <f>Table1[[#This Row],[Beta]]/0.271805179</f>
        <v>-0.10345167116922374</v>
      </c>
      <c r="J232" s="17">
        <v>4.3731100000000004E-3</v>
      </c>
      <c r="K232" s="12">
        <v>1.3126899999999999E-10</v>
      </c>
      <c r="L232" s="10" t="s">
        <v>98</v>
      </c>
    </row>
    <row r="233" spans="1:12">
      <c r="A233" s="13" t="s">
        <v>71</v>
      </c>
      <c r="B233" s="10" t="s">
        <v>428</v>
      </c>
      <c r="C233" s="10" t="s">
        <v>394</v>
      </c>
      <c r="D233" s="10">
        <v>6</v>
      </c>
      <c r="E233" s="10">
        <v>135418916</v>
      </c>
      <c r="F233" s="10" t="s">
        <v>5</v>
      </c>
      <c r="G233" s="18">
        <v>0.73490699999999998</v>
      </c>
      <c r="H233" s="18">
        <v>-5.4981499999999999</v>
      </c>
      <c r="I233" s="18">
        <f>Table1[[#This Row],[Beta]]/60.15709725</f>
        <v>-9.1396530938832821E-2</v>
      </c>
      <c r="J233" s="17">
        <v>0.85617299999999996</v>
      </c>
      <c r="K233" s="12">
        <v>1.37724E-10</v>
      </c>
      <c r="L233" s="10" t="s">
        <v>133</v>
      </c>
    </row>
    <row r="234" spans="1:12">
      <c r="A234" s="13" t="s">
        <v>71</v>
      </c>
      <c r="B234" s="10" t="s">
        <v>429</v>
      </c>
      <c r="C234" s="10" t="s">
        <v>394</v>
      </c>
      <c r="D234" s="10">
        <v>6</v>
      </c>
      <c r="E234" s="10">
        <v>135418635</v>
      </c>
      <c r="F234" s="10" t="s">
        <v>20</v>
      </c>
      <c r="G234" s="18">
        <v>0.73501700000000003</v>
      </c>
      <c r="H234" s="18">
        <v>-5.4911500000000002</v>
      </c>
      <c r="I234" s="18">
        <f>Table1[[#This Row],[Beta]]/60.15709725</f>
        <v>-9.1280168941329703E-2</v>
      </c>
      <c r="J234" s="17">
        <v>0.85632200000000003</v>
      </c>
      <c r="K234" s="12">
        <v>1.46345E-10</v>
      </c>
      <c r="L234" s="10" t="s">
        <v>132</v>
      </c>
    </row>
    <row r="235" spans="1:12">
      <c r="A235" s="13" t="s">
        <v>71</v>
      </c>
      <c r="B235" s="10" t="s">
        <v>309</v>
      </c>
      <c r="C235" s="10" t="s">
        <v>68</v>
      </c>
      <c r="D235" s="10">
        <v>11</v>
      </c>
      <c r="E235" s="10">
        <v>116523821</v>
      </c>
      <c r="F235" s="10" t="s">
        <v>20</v>
      </c>
      <c r="G235" s="18">
        <v>0.90034400000000003</v>
      </c>
      <c r="H235" s="18">
        <v>-7.1682899999999994E-2</v>
      </c>
      <c r="I235" s="18">
        <f>Table1[[#This Row],[Beta]]/0.46920446</f>
        <v>-0.15277540200704826</v>
      </c>
      <c r="J235" s="17">
        <v>1.1208600000000001E-2</v>
      </c>
      <c r="K235" s="12">
        <v>1.64536E-10</v>
      </c>
    </row>
    <row r="236" spans="1:12">
      <c r="A236" s="13" t="s">
        <v>71</v>
      </c>
      <c r="B236" s="10" t="s">
        <v>322</v>
      </c>
      <c r="C236" s="10" t="s">
        <v>394</v>
      </c>
      <c r="D236" s="10">
        <v>6</v>
      </c>
      <c r="E236" s="10">
        <v>135431318</v>
      </c>
      <c r="F236" s="10" t="s">
        <v>2</v>
      </c>
      <c r="G236" s="18">
        <v>0.74470000000000003</v>
      </c>
      <c r="H236" s="18">
        <v>-5.5405300000000004</v>
      </c>
      <c r="I236" s="18">
        <f>Table1[[#This Row],[Beta]]/60.15709725</f>
        <v>-9.2101019718001775E-2</v>
      </c>
      <c r="J236" s="17">
        <v>0.86872700000000003</v>
      </c>
      <c r="K236" s="12">
        <v>1.8361400000000001E-10</v>
      </c>
    </row>
    <row r="237" spans="1:12">
      <c r="A237" s="13" t="s">
        <v>71</v>
      </c>
      <c r="B237" s="10" t="s">
        <v>207</v>
      </c>
      <c r="C237" s="10" t="s">
        <v>63</v>
      </c>
      <c r="D237" s="10">
        <v>1</v>
      </c>
      <c r="E237" s="10">
        <v>19831939</v>
      </c>
      <c r="F237" s="10" t="s">
        <v>20</v>
      </c>
      <c r="G237" s="18">
        <v>0.81133200000000005</v>
      </c>
      <c r="H237" s="18">
        <v>4.8312399999999998E-2</v>
      </c>
      <c r="I237" s="18">
        <f>Table1[[#This Row],[Beta]]/0.414978136</f>
        <v>0.11642155527924006</v>
      </c>
      <c r="J237" s="17">
        <v>7.5868100000000003E-3</v>
      </c>
      <c r="K237" s="12">
        <v>1.9658300000000001E-10</v>
      </c>
    </row>
    <row r="238" spans="1:12">
      <c r="A238" s="13" t="s">
        <v>71</v>
      </c>
      <c r="B238" s="10" t="s">
        <v>301</v>
      </c>
      <c r="C238" s="10" t="s">
        <v>391</v>
      </c>
      <c r="D238" s="10">
        <v>8</v>
      </c>
      <c r="E238" s="10">
        <v>19856539</v>
      </c>
      <c r="F238" s="10" t="s">
        <v>2</v>
      </c>
      <c r="G238" s="18">
        <v>0.70758100000000002</v>
      </c>
      <c r="H238" s="18">
        <v>-2.5163499999999998E-2</v>
      </c>
      <c r="I238" s="18">
        <f>Table1[[#This Row],[Beta]]/0.271805179</f>
        <v>-9.2579177823539555E-2</v>
      </c>
      <c r="J238" s="17">
        <v>3.9642699999999998E-3</v>
      </c>
      <c r="K238" s="12">
        <v>2.2441499999999999E-10</v>
      </c>
    </row>
    <row r="239" spans="1:12">
      <c r="A239" s="13" t="s">
        <v>71</v>
      </c>
      <c r="B239" s="10" t="s">
        <v>405</v>
      </c>
      <c r="C239" s="10" t="s">
        <v>64</v>
      </c>
      <c r="D239" s="10">
        <v>1</v>
      </c>
      <c r="E239" s="10">
        <v>109818530</v>
      </c>
      <c r="F239" s="10" t="s">
        <v>2</v>
      </c>
      <c r="G239" s="18">
        <v>0.78802300000000003</v>
      </c>
      <c r="H239" s="18">
        <v>3.7050900000000002</v>
      </c>
      <c r="I239" s="18">
        <f>Table1[[#This Row],[Beta]]/33.56174476</f>
        <v>0.11039622720734855</v>
      </c>
      <c r="J239" s="17">
        <v>0.58570599999999995</v>
      </c>
      <c r="K239" s="12">
        <v>2.5833099999999998E-10</v>
      </c>
      <c r="L239" s="10" t="s">
        <v>125</v>
      </c>
    </row>
    <row r="240" spans="1:12">
      <c r="A240" s="10" t="s">
        <v>319</v>
      </c>
      <c r="B240" s="10" t="s">
        <v>318</v>
      </c>
      <c r="C240" s="10" t="s">
        <v>68</v>
      </c>
      <c r="D240" s="10">
        <v>2</v>
      </c>
      <c r="E240" s="10">
        <v>27812252</v>
      </c>
      <c r="F240" s="10" t="s">
        <v>7</v>
      </c>
      <c r="G240" s="18">
        <v>0.717862</v>
      </c>
      <c r="H240" s="18">
        <v>-4.71332E-2</v>
      </c>
      <c r="I240" s="18">
        <f>Table1[[#This Row],[Beta]]/0.46920446</f>
        <v>-0.10045343558754749</v>
      </c>
      <c r="J240" s="17">
        <v>7.4516900000000004E-3</v>
      </c>
      <c r="K240" s="12">
        <v>2.5944300000000001E-10</v>
      </c>
    </row>
    <row r="241" spans="1:12">
      <c r="A241" s="10" t="s">
        <v>157</v>
      </c>
      <c r="B241" s="10" t="s">
        <v>404</v>
      </c>
      <c r="C241" s="10" t="s">
        <v>68</v>
      </c>
      <c r="D241" s="10">
        <v>2</v>
      </c>
      <c r="E241" s="10">
        <v>27801493</v>
      </c>
      <c r="F241" s="10" t="s">
        <v>2</v>
      </c>
      <c r="G241" s="18">
        <v>0.71800799999999998</v>
      </c>
      <c r="H241" s="18">
        <v>-4.6765399999999999E-2</v>
      </c>
      <c r="I241" s="18">
        <f>Table1[[#This Row],[Beta]]/0.46920446</f>
        <v>-9.96695555707207E-2</v>
      </c>
      <c r="J241" s="17">
        <v>7.4411599999999996E-3</v>
      </c>
      <c r="K241" s="12">
        <v>3.3664599999999999E-10</v>
      </c>
    </row>
    <row r="242" spans="1:12">
      <c r="A242" s="10" t="s">
        <v>163</v>
      </c>
      <c r="B242" s="10" t="s">
        <v>162</v>
      </c>
      <c r="C242" s="10" t="s">
        <v>394</v>
      </c>
      <c r="D242" s="10">
        <v>3</v>
      </c>
      <c r="E242" s="10">
        <v>56861222</v>
      </c>
      <c r="F242" s="10" t="s">
        <v>7</v>
      </c>
      <c r="G242" s="18">
        <v>0.56237499999999996</v>
      </c>
      <c r="H242" s="18">
        <v>4.73848</v>
      </c>
      <c r="I242" s="18">
        <f>Table1[[#This Row],[Beta]]/60.15709725</f>
        <v>7.8768428275518235E-2</v>
      </c>
      <c r="J242" s="17">
        <v>0.75481299999999996</v>
      </c>
      <c r="K242" s="12">
        <v>3.5044400000000002E-10</v>
      </c>
    </row>
    <row r="243" spans="1:12">
      <c r="A243" s="10" t="s">
        <v>91</v>
      </c>
      <c r="B243" s="10" t="s">
        <v>463</v>
      </c>
      <c r="C243" s="10" t="s">
        <v>391</v>
      </c>
      <c r="D243" s="10">
        <v>8</v>
      </c>
      <c r="E243" s="10">
        <v>19813180</v>
      </c>
      <c r="F243" s="10" t="s">
        <v>7</v>
      </c>
      <c r="G243" s="18">
        <v>0.853352</v>
      </c>
      <c r="H243" s="18">
        <v>-3.2280799999999998E-2</v>
      </c>
      <c r="I243" s="18">
        <f>Table1[[#This Row],[Beta]]/0.271805179</f>
        <v>-0.11876447725817615</v>
      </c>
      <c r="J243" s="17">
        <v>5.1454999999999999E-3</v>
      </c>
      <c r="K243" s="12">
        <v>3.6146199999999998E-10</v>
      </c>
    </row>
    <row r="244" spans="1:12">
      <c r="A244" s="10" t="s">
        <v>152</v>
      </c>
      <c r="B244" s="10" t="s">
        <v>403</v>
      </c>
      <c r="C244" s="10" t="s">
        <v>392</v>
      </c>
      <c r="D244" s="10">
        <v>22</v>
      </c>
      <c r="E244" s="10">
        <v>44368122</v>
      </c>
      <c r="F244" s="10" t="s">
        <v>5</v>
      </c>
      <c r="G244" s="18">
        <v>0.830816</v>
      </c>
      <c r="H244" s="18">
        <v>-2.8901699999999999E-2</v>
      </c>
      <c r="I244" s="18">
        <f>Table1[[#This Row],[Beta]]/0.260518077</f>
        <v>-0.11093932648673742</v>
      </c>
      <c r="J244" s="17">
        <v>4.6116000000000004E-3</v>
      </c>
      <c r="K244" s="12">
        <v>3.7532800000000002E-10</v>
      </c>
    </row>
    <row r="245" spans="1:12">
      <c r="A245" s="13" t="s">
        <v>71</v>
      </c>
      <c r="B245" s="10" t="s">
        <v>226</v>
      </c>
      <c r="C245" s="10" t="s">
        <v>391</v>
      </c>
      <c r="D245" s="10">
        <v>15</v>
      </c>
      <c r="E245" s="10">
        <v>58699937</v>
      </c>
      <c r="F245" s="10" t="s">
        <v>20</v>
      </c>
      <c r="G245" s="18">
        <v>0.74288200000000004</v>
      </c>
      <c r="H245" s="18">
        <v>-2.5659600000000001E-2</v>
      </c>
      <c r="I245" s="18">
        <f>Table1[[#This Row],[Beta]]/0.271805179</f>
        <v>-9.4404382191702094E-2</v>
      </c>
      <c r="J245" s="17">
        <v>4.1010200000000004E-3</v>
      </c>
      <c r="K245" s="12">
        <v>4.0213400000000002E-10</v>
      </c>
    </row>
    <row r="246" spans="1:12">
      <c r="A246" s="10" t="s">
        <v>1</v>
      </c>
      <c r="B246" s="10" t="s">
        <v>40</v>
      </c>
      <c r="C246" s="10" t="s">
        <v>65</v>
      </c>
      <c r="D246" s="10">
        <v>10</v>
      </c>
      <c r="E246" s="10">
        <v>114737050</v>
      </c>
      <c r="F246" s="10" t="s">
        <v>2</v>
      </c>
      <c r="G246" s="18">
        <v>0.62884300000000004</v>
      </c>
      <c r="H246" s="18">
        <v>1.6160500000000001E-2</v>
      </c>
      <c r="I246" s="18">
        <f>Table1[[#This Row],[Beta]]/0.178987666</f>
        <v>9.0288344225908854E-2</v>
      </c>
      <c r="J246" s="17">
        <v>2.58588E-3</v>
      </c>
      <c r="K246" s="12">
        <v>4.2214399999999998E-10</v>
      </c>
    </row>
    <row r="247" spans="1:12">
      <c r="A247" s="13" t="s">
        <v>71</v>
      </c>
      <c r="B247" s="10" t="s">
        <v>401</v>
      </c>
      <c r="C247" s="10" t="s">
        <v>64</v>
      </c>
      <c r="D247" s="10">
        <v>1</v>
      </c>
      <c r="E247" s="10">
        <v>109822166</v>
      </c>
      <c r="F247" s="10" t="s">
        <v>5</v>
      </c>
      <c r="G247" s="18">
        <v>0.77790400000000004</v>
      </c>
      <c r="H247" s="18">
        <v>3.6080700000000001</v>
      </c>
      <c r="I247" s="18">
        <f>Table1[[#This Row],[Beta]]/33.56174476</f>
        <v>0.10750543590034739</v>
      </c>
      <c r="J247" s="17">
        <v>0.57739499999999999</v>
      </c>
      <c r="K247" s="12">
        <v>4.2329800000000001E-10</v>
      </c>
      <c r="L247" s="10" t="s">
        <v>123</v>
      </c>
    </row>
    <row r="248" spans="1:12">
      <c r="A248" s="10" t="s">
        <v>17</v>
      </c>
      <c r="B248" s="10" t="s">
        <v>380</v>
      </c>
      <c r="C248" s="10" t="s">
        <v>64</v>
      </c>
      <c r="D248" s="10">
        <v>19</v>
      </c>
      <c r="E248" s="10">
        <v>11202306</v>
      </c>
      <c r="F248" s="10" t="s">
        <v>7</v>
      </c>
      <c r="G248" s="18">
        <v>0.87959900000000002</v>
      </c>
      <c r="H248" s="18">
        <v>4.5560200000000002</v>
      </c>
      <c r="I248" s="18">
        <f>Table1[[#This Row],[Beta]]/33.56174476</f>
        <v>0.13575039178028717</v>
      </c>
      <c r="J248" s="17">
        <v>0.73117299999999996</v>
      </c>
      <c r="K248" s="12">
        <v>4.7407300000000002E-10</v>
      </c>
      <c r="L248" s="10" t="s">
        <v>18</v>
      </c>
    </row>
    <row r="249" spans="1:12">
      <c r="A249" s="10" t="s">
        <v>147</v>
      </c>
      <c r="B249" s="10" t="s">
        <v>146</v>
      </c>
      <c r="C249" s="10" t="s">
        <v>68</v>
      </c>
      <c r="D249" s="10">
        <v>19</v>
      </c>
      <c r="E249" s="10">
        <v>8429323</v>
      </c>
      <c r="F249" s="10" t="s">
        <v>7</v>
      </c>
      <c r="G249" s="18">
        <v>0.97970900000000005</v>
      </c>
      <c r="H249" s="18">
        <v>0.14821799999999999</v>
      </c>
      <c r="I249" s="18">
        <f>Table1[[#This Row],[Beta]]/0.46920446</f>
        <v>0.31589213793918325</v>
      </c>
      <c r="J249" s="17">
        <v>2.3790700000000001E-2</v>
      </c>
      <c r="K249" s="12">
        <v>4.77252E-10</v>
      </c>
    </row>
    <row r="250" spans="1:12">
      <c r="A250" s="10" t="s">
        <v>214</v>
      </c>
      <c r="B250" s="10" t="s">
        <v>466</v>
      </c>
      <c r="C250" s="10" t="s">
        <v>391</v>
      </c>
      <c r="D250" s="10">
        <v>9</v>
      </c>
      <c r="E250" s="10">
        <v>107657070</v>
      </c>
      <c r="F250" s="10" t="s">
        <v>7</v>
      </c>
      <c r="G250" s="18">
        <v>0.86368999999999996</v>
      </c>
      <c r="H250" s="18">
        <v>3.2496999999999998E-2</v>
      </c>
      <c r="I250" s="18">
        <f>Table1[[#This Row],[Beta]]/0.271805179</f>
        <v>0.11955989992376119</v>
      </c>
      <c r="J250" s="17">
        <v>5.2284899999999997E-3</v>
      </c>
      <c r="K250" s="12">
        <v>5.2390399999999995E-10</v>
      </c>
      <c r="L250" s="10" t="s">
        <v>117</v>
      </c>
    </row>
    <row r="251" spans="1:12">
      <c r="A251" s="13" t="s">
        <v>71</v>
      </c>
      <c r="B251" s="10" t="s">
        <v>219</v>
      </c>
      <c r="C251" s="10" t="s">
        <v>391</v>
      </c>
      <c r="D251" s="10">
        <v>15</v>
      </c>
      <c r="E251" s="10">
        <v>58692202</v>
      </c>
      <c r="F251" s="10" t="s">
        <v>5</v>
      </c>
      <c r="G251" s="18">
        <v>0.70026900000000003</v>
      </c>
      <c r="H251" s="18">
        <v>-2.44826E-2</v>
      </c>
      <c r="I251" s="18">
        <f>Table1[[#This Row],[Beta]]/0.271805179</f>
        <v>-9.0074074710695631E-2</v>
      </c>
      <c r="J251" s="17">
        <v>3.9429799999999996E-3</v>
      </c>
      <c r="K251" s="12">
        <v>5.4495700000000002E-10</v>
      </c>
    </row>
    <row r="252" spans="1:12">
      <c r="A252" s="10" t="s">
        <v>107</v>
      </c>
      <c r="B252" s="10" t="s">
        <v>150</v>
      </c>
      <c r="C252" s="10" t="s">
        <v>394</v>
      </c>
      <c r="D252" s="10">
        <v>22</v>
      </c>
      <c r="E252" s="10">
        <v>44324727</v>
      </c>
      <c r="F252" s="10" t="s">
        <v>20</v>
      </c>
      <c r="G252" s="18">
        <v>0.76245300000000005</v>
      </c>
      <c r="H252" s="18">
        <v>5.4844600000000003</v>
      </c>
      <c r="I252" s="18">
        <f>Table1[[#This Row],[Beta]]/60.15709725</f>
        <v>9.1168960118001713E-2</v>
      </c>
      <c r="J252" s="17">
        <v>0.88503200000000004</v>
      </c>
      <c r="K252" s="12">
        <v>5.8643999999999999E-10</v>
      </c>
      <c r="L252" s="10" t="s">
        <v>151</v>
      </c>
    </row>
    <row r="253" spans="1:12">
      <c r="A253" s="10" t="s">
        <v>157</v>
      </c>
      <c r="B253" s="10" t="s">
        <v>158</v>
      </c>
      <c r="C253" s="10" t="s">
        <v>68</v>
      </c>
      <c r="D253" s="10">
        <v>2</v>
      </c>
      <c r="E253" s="10">
        <v>27801759</v>
      </c>
      <c r="F253" s="10" t="s">
        <v>5</v>
      </c>
      <c r="G253" s="18">
        <v>0.71938100000000005</v>
      </c>
      <c r="H253" s="18">
        <v>-4.6191599999999999E-2</v>
      </c>
      <c r="I253" s="18">
        <f>Table1[[#This Row],[Beta]]/0.46920446</f>
        <v>-9.8446634543925687E-2</v>
      </c>
      <c r="J253" s="17">
        <v>7.45687E-3</v>
      </c>
      <c r="K253" s="12">
        <v>5.9800100000000001E-10</v>
      </c>
      <c r="L253" s="10" t="s">
        <v>159</v>
      </c>
    </row>
    <row r="254" spans="1:12">
      <c r="A254" s="10" t="s">
        <v>110</v>
      </c>
      <c r="B254" s="10" t="s">
        <v>467</v>
      </c>
      <c r="C254" s="10" t="s">
        <v>391</v>
      </c>
      <c r="D254" s="10">
        <v>15</v>
      </c>
      <c r="E254" s="10">
        <v>58726744</v>
      </c>
      <c r="F254" s="10" t="s">
        <v>20</v>
      </c>
      <c r="G254" s="18">
        <v>0.79023399999999999</v>
      </c>
      <c r="H254" s="18">
        <v>-2.7406199999999999E-2</v>
      </c>
      <c r="I254" s="18">
        <f>Table1[[#This Row],[Beta]]/0.271805179</f>
        <v>-0.10083030831432391</v>
      </c>
      <c r="J254" s="17">
        <v>4.4248200000000003E-3</v>
      </c>
      <c r="K254" s="12">
        <v>6.0097900000000002E-10</v>
      </c>
      <c r="L254" s="10" t="s">
        <v>98</v>
      </c>
    </row>
    <row r="255" spans="1:12">
      <c r="A255" s="10" t="s">
        <v>154</v>
      </c>
      <c r="B255" s="10" t="s">
        <v>153</v>
      </c>
      <c r="C255" s="10" t="s">
        <v>394</v>
      </c>
      <c r="D255" s="10">
        <v>1</v>
      </c>
      <c r="E255" s="10">
        <v>247719769</v>
      </c>
      <c r="F255" s="10" t="s">
        <v>7</v>
      </c>
      <c r="G255" s="18">
        <v>0.934921</v>
      </c>
      <c r="H255" s="18">
        <v>9.5120799999999992</v>
      </c>
      <c r="I255" s="18">
        <f>Table1[[#This Row],[Beta]]/60.15709725</f>
        <v>0.15812066131565214</v>
      </c>
      <c r="J255" s="17">
        <v>1.5380799999999999</v>
      </c>
      <c r="K255" s="12">
        <v>6.3484399999999998E-10</v>
      </c>
    </row>
    <row r="256" spans="1:12">
      <c r="A256" s="13" t="s">
        <v>71</v>
      </c>
      <c r="B256" s="10" t="s">
        <v>239</v>
      </c>
      <c r="C256" s="10" t="s">
        <v>394</v>
      </c>
      <c r="D256" s="10">
        <v>6</v>
      </c>
      <c r="E256" s="10">
        <v>135465474</v>
      </c>
      <c r="F256" s="10" t="s">
        <v>2</v>
      </c>
      <c r="G256" s="18">
        <v>0.81709100000000001</v>
      </c>
      <c r="H256" s="18">
        <v>-6.0362299999999998</v>
      </c>
      <c r="I256" s="18">
        <f>Table1[[#This Row],[Beta]]/60.15709725</f>
        <v>-0.10034111145547336</v>
      </c>
      <c r="J256" s="17">
        <v>0.97624500000000003</v>
      </c>
      <c r="K256" s="12">
        <v>6.4002399999999996E-10</v>
      </c>
    </row>
    <row r="257" spans="1:12">
      <c r="A257" s="13" t="s">
        <v>71</v>
      </c>
      <c r="B257" s="10" t="s">
        <v>259</v>
      </c>
      <c r="C257" s="10" t="s">
        <v>394</v>
      </c>
      <c r="D257" s="10">
        <v>6</v>
      </c>
      <c r="E257" s="10">
        <v>33540209</v>
      </c>
      <c r="F257" s="10" t="s">
        <v>7</v>
      </c>
      <c r="G257" s="18">
        <v>0.70843500000000004</v>
      </c>
      <c r="H257" s="18">
        <v>5.0748499999999996</v>
      </c>
      <c r="I257" s="18">
        <f>Table1[[#This Row],[Beta]]/60.15709725</f>
        <v>8.4359954718393595E-2</v>
      </c>
      <c r="J257" s="17">
        <v>0.82361899999999999</v>
      </c>
      <c r="K257" s="12">
        <v>7.3272399999999996E-10</v>
      </c>
      <c r="L257" s="10" t="s">
        <v>260</v>
      </c>
    </row>
    <row r="258" spans="1:12">
      <c r="A258" s="10" t="s">
        <v>129</v>
      </c>
      <c r="B258" s="10" t="s">
        <v>468</v>
      </c>
      <c r="C258" s="10" t="s">
        <v>68</v>
      </c>
      <c r="D258" s="10">
        <v>11</v>
      </c>
      <c r="E258" s="10">
        <v>117037361</v>
      </c>
      <c r="F258" s="10" t="s">
        <v>7</v>
      </c>
      <c r="G258" s="18">
        <v>0.88229299999999999</v>
      </c>
      <c r="H258" s="18">
        <v>-6.4002500000000004E-2</v>
      </c>
      <c r="I258" s="18">
        <f>Table1[[#This Row],[Beta]]/0.46920446</f>
        <v>-0.13640641864316466</v>
      </c>
      <c r="J258" s="17">
        <v>1.0398299999999999E-2</v>
      </c>
      <c r="K258" s="12">
        <v>7.6682099999999995E-10</v>
      </c>
      <c r="L258" s="10" t="s">
        <v>128</v>
      </c>
    </row>
    <row r="259" spans="1:12">
      <c r="A259" s="10" t="s">
        <v>111</v>
      </c>
      <c r="B259" s="10" t="s">
        <v>250</v>
      </c>
      <c r="C259" s="10" t="s">
        <v>68</v>
      </c>
      <c r="D259" s="10">
        <v>11</v>
      </c>
      <c r="E259" s="10">
        <v>116624703</v>
      </c>
      <c r="F259" s="10" t="s">
        <v>2</v>
      </c>
      <c r="G259" s="18">
        <v>0.61538000000000004</v>
      </c>
      <c r="H259" s="18">
        <v>-4.2619400000000002E-2</v>
      </c>
      <c r="I259" s="18">
        <f>Table1[[#This Row],[Beta]]/0.46920446</f>
        <v>-9.0833322428350322E-2</v>
      </c>
      <c r="J259" s="17">
        <v>6.9247800000000002E-3</v>
      </c>
      <c r="K259" s="12">
        <v>7.6917299999999997E-10</v>
      </c>
    </row>
    <row r="260" spans="1:12">
      <c r="A260" s="13" t="s">
        <v>71</v>
      </c>
      <c r="B260" s="10" t="s">
        <v>360</v>
      </c>
      <c r="C260" s="10" t="s">
        <v>64</v>
      </c>
      <c r="D260" s="10">
        <v>1</v>
      </c>
      <c r="E260" s="10">
        <v>109821511</v>
      </c>
      <c r="F260" s="10" t="s">
        <v>7</v>
      </c>
      <c r="G260" s="18">
        <v>0.78569900000000004</v>
      </c>
      <c r="H260" s="18">
        <v>3.6043500000000002</v>
      </c>
      <c r="I260" s="18">
        <f>Table1[[#This Row],[Beta]]/33.56174476</f>
        <v>0.10739459541733312</v>
      </c>
      <c r="J260" s="17">
        <v>0.58629200000000004</v>
      </c>
      <c r="K260" s="12">
        <v>8.0345499999999999E-10</v>
      </c>
    </row>
    <row r="261" spans="1:12">
      <c r="A261" s="10" t="s">
        <v>91</v>
      </c>
      <c r="B261" s="10" t="s">
        <v>275</v>
      </c>
      <c r="C261" s="10" t="s">
        <v>391</v>
      </c>
      <c r="D261" s="10">
        <v>8</v>
      </c>
      <c r="E261" s="10">
        <v>19811967</v>
      </c>
      <c r="F261" s="10" t="s">
        <v>20</v>
      </c>
      <c r="G261" s="18">
        <v>0.85486300000000004</v>
      </c>
      <c r="H261" s="18">
        <v>-3.1809999999999998E-2</v>
      </c>
      <c r="I261" s="18">
        <f>Table1[[#This Row],[Beta]]/0.271805179</f>
        <v>-0.11703235426577356</v>
      </c>
      <c r="J261" s="17">
        <v>5.1763399999999998E-3</v>
      </c>
      <c r="K261" s="12">
        <v>8.1561100000000005E-10</v>
      </c>
    </row>
    <row r="262" spans="1:12">
      <c r="A262" s="10" t="s">
        <v>1</v>
      </c>
      <c r="B262" s="10" t="s">
        <v>38</v>
      </c>
      <c r="C262" s="10" t="s">
        <v>397</v>
      </c>
      <c r="D262" s="10">
        <v>10</v>
      </c>
      <c r="E262" s="10">
        <v>114767771</v>
      </c>
      <c r="F262" s="10" t="s">
        <v>7</v>
      </c>
      <c r="G262" s="18">
        <v>0.67147699999999999</v>
      </c>
      <c r="H262" s="18">
        <v>-0.13203799999999999</v>
      </c>
      <c r="I262" s="18">
        <f>Table1[[#This Row],[Beta]]/1.172781111</f>
        <v>-0.11258537399823453</v>
      </c>
      <c r="J262" s="17">
        <v>2.14857E-2</v>
      </c>
      <c r="K262" s="12">
        <v>8.2265199999999996E-10</v>
      </c>
    </row>
    <row r="263" spans="1:12">
      <c r="A263" s="13" t="s">
        <v>71</v>
      </c>
      <c r="B263" s="10" t="s">
        <v>402</v>
      </c>
      <c r="C263" s="10" t="s">
        <v>394</v>
      </c>
      <c r="D263" s="10">
        <v>6</v>
      </c>
      <c r="E263" s="10">
        <v>135432552</v>
      </c>
      <c r="F263" s="10" t="s">
        <v>2</v>
      </c>
      <c r="G263" s="18">
        <v>0.76644299999999999</v>
      </c>
      <c r="H263" s="18">
        <v>-5.49838</v>
      </c>
      <c r="I263" s="18">
        <f>Table1[[#This Row],[Beta]]/60.15709725</f>
        <v>-9.1400354261607933E-2</v>
      </c>
      <c r="J263" s="17">
        <v>0.89703100000000002</v>
      </c>
      <c r="K263" s="12">
        <v>8.9663399999999997E-10</v>
      </c>
      <c r="L263" s="10" t="s">
        <v>138</v>
      </c>
    </row>
    <row r="264" spans="1:12">
      <c r="A264" s="13" t="s">
        <v>71</v>
      </c>
      <c r="B264" s="10" t="s">
        <v>302</v>
      </c>
      <c r="C264" s="10" t="s">
        <v>68</v>
      </c>
      <c r="D264" s="10">
        <v>2</v>
      </c>
      <c r="E264" s="10">
        <v>27783801</v>
      </c>
      <c r="F264" s="10" t="s">
        <v>2</v>
      </c>
      <c r="G264" s="18">
        <v>0.71919</v>
      </c>
      <c r="H264" s="18">
        <v>-4.5674399999999997E-2</v>
      </c>
      <c r="I264" s="18">
        <f>Table1[[#This Row],[Beta]]/0.46920446</f>
        <v>-9.7344343231519997E-2</v>
      </c>
      <c r="J264" s="17">
        <v>7.4533000000000004E-3</v>
      </c>
      <c r="K264" s="12">
        <v>9.0861000000000003E-10</v>
      </c>
    </row>
    <row r="265" spans="1:12">
      <c r="A265" s="13" t="s">
        <v>71</v>
      </c>
      <c r="B265" s="10" t="s">
        <v>465</v>
      </c>
      <c r="C265" s="10" t="s">
        <v>394</v>
      </c>
      <c r="D265" s="10">
        <v>6</v>
      </c>
      <c r="E265" s="10">
        <v>135452152</v>
      </c>
      <c r="F265" s="10" t="s">
        <v>7</v>
      </c>
      <c r="G265" s="18">
        <v>0.80949099999999996</v>
      </c>
      <c r="H265" s="18">
        <v>-5.86747</v>
      </c>
      <c r="I265" s="18">
        <f>Table1[[#This Row],[Beta]]/60.15709725</f>
        <v>-9.7535789927097924E-2</v>
      </c>
      <c r="J265" s="17">
        <v>0.96273500000000001</v>
      </c>
      <c r="K265" s="12">
        <v>1.1155900000000001E-9</v>
      </c>
      <c r="L265" s="10" t="s">
        <v>126</v>
      </c>
    </row>
    <row r="266" spans="1:12">
      <c r="A266" s="10" t="s">
        <v>80</v>
      </c>
      <c r="B266" s="10" t="s">
        <v>197</v>
      </c>
      <c r="C266" s="10" t="s">
        <v>68</v>
      </c>
      <c r="D266" s="10">
        <v>1</v>
      </c>
      <c r="E266" s="10">
        <v>62980607</v>
      </c>
      <c r="F266" s="10" t="s">
        <v>7</v>
      </c>
      <c r="G266" s="18">
        <v>0.66897799999999996</v>
      </c>
      <c r="H266" s="18">
        <v>4.3399199999999999E-2</v>
      </c>
      <c r="I266" s="18">
        <f>Table1[[#This Row],[Beta]]/0.46920446</f>
        <v>9.249528446511357E-2</v>
      </c>
      <c r="J266" s="17">
        <v>7.1259000000000001E-3</v>
      </c>
      <c r="K266" s="12">
        <v>1.15E-9</v>
      </c>
    </row>
    <row r="267" spans="1:12">
      <c r="A267" s="10" t="s">
        <v>80</v>
      </c>
      <c r="B267" s="10" t="s">
        <v>469</v>
      </c>
      <c r="C267" s="10" t="s">
        <v>68</v>
      </c>
      <c r="D267" s="10">
        <v>1</v>
      </c>
      <c r="E267" s="10">
        <v>62931632</v>
      </c>
      <c r="F267" s="10" t="s">
        <v>5</v>
      </c>
      <c r="G267" s="18">
        <v>0.66720400000000002</v>
      </c>
      <c r="H267" s="18">
        <v>4.3322800000000002E-2</v>
      </c>
      <c r="I267" s="18">
        <f>Table1[[#This Row],[Beta]]/0.46920446</f>
        <v>9.2332455663358362E-2</v>
      </c>
      <c r="J267" s="17">
        <v>7.1209000000000003E-3</v>
      </c>
      <c r="K267" s="12">
        <v>1.1969999999999999E-9</v>
      </c>
      <c r="L267" s="10" t="s">
        <v>79</v>
      </c>
    </row>
    <row r="268" spans="1:12">
      <c r="A268" s="10" t="s">
        <v>129</v>
      </c>
      <c r="B268" s="10" t="s">
        <v>181</v>
      </c>
      <c r="C268" s="10" t="s">
        <v>68</v>
      </c>
      <c r="D268" s="10">
        <v>11</v>
      </c>
      <c r="E268" s="10">
        <v>117042377</v>
      </c>
      <c r="F268" s="10" t="s">
        <v>5</v>
      </c>
      <c r="G268" s="18">
        <v>0.88350300000000004</v>
      </c>
      <c r="H268" s="18">
        <v>-6.3479599999999997E-2</v>
      </c>
      <c r="I268" s="18">
        <f>Table1[[#This Row],[Beta]]/0.46920446</f>
        <v>-0.13529197910863847</v>
      </c>
      <c r="J268" s="17">
        <v>1.044E-2</v>
      </c>
      <c r="K268" s="12">
        <v>1.2232000000000001E-9</v>
      </c>
    </row>
    <row r="269" spans="1:12">
      <c r="A269" s="10" t="s">
        <v>108</v>
      </c>
      <c r="B269" s="10" t="s">
        <v>470</v>
      </c>
      <c r="C269" s="10" t="s">
        <v>68</v>
      </c>
      <c r="D269" s="10">
        <v>11</v>
      </c>
      <c r="E269" s="10">
        <v>117091609</v>
      </c>
      <c r="F269" s="10" t="s">
        <v>7</v>
      </c>
      <c r="G269" s="18">
        <v>0.88552900000000001</v>
      </c>
      <c r="H269" s="18">
        <v>-6.3800999999999997E-2</v>
      </c>
      <c r="I269" s="18">
        <f>Table1[[#This Row],[Beta]]/0.46920446</f>
        <v>-0.13597696833487047</v>
      </c>
      <c r="J269" s="17">
        <v>1.05129E-2</v>
      </c>
      <c r="K269" s="12">
        <v>1.3144499999999999E-9</v>
      </c>
      <c r="L269" s="10" t="s">
        <v>72</v>
      </c>
    </row>
    <row r="270" spans="1:12">
      <c r="A270" s="10" t="s">
        <v>1</v>
      </c>
      <c r="B270" s="10" t="s">
        <v>37</v>
      </c>
      <c r="C270" s="10" t="s">
        <v>65</v>
      </c>
      <c r="D270" s="10">
        <v>10</v>
      </c>
      <c r="E270" s="10">
        <v>114748497</v>
      </c>
      <c r="F270" s="10" t="s">
        <v>20</v>
      </c>
      <c r="G270" s="18">
        <v>0.52915999999999996</v>
      </c>
      <c r="H270" s="18">
        <v>-1.5186099999999999E-2</v>
      </c>
      <c r="I270" s="18">
        <f>Table1[[#This Row],[Beta]]/0.178987666</f>
        <v>-8.4844393691350772E-2</v>
      </c>
      <c r="J270" s="17">
        <v>2.5106299999999998E-3</v>
      </c>
      <c r="K270" s="12">
        <v>1.4905100000000001E-9</v>
      </c>
    </row>
    <row r="271" spans="1:12">
      <c r="A271" s="10" t="s">
        <v>91</v>
      </c>
      <c r="B271" s="10" t="s">
        <v>168</v>
      </c>
      <c r="C271" s="10" t="s">
        <v>68</v>
      </c>
      <c r="D271" s="10">
        <v>8</v>
      </c>
      <c r="E271" s="10">
        <v>19813529</v>
      </c>
      <c r="F271" s="10" t="s">
        <v>5</v>
      </c>
      <c r="G271" s="18">
        <v>0.98124900000000004</v>
      </c>
      <c r="H271" s="18">
        <v>-0.149592</v>
      </c>
      <c r="I271" s="18">
        <f>Table1[[#This Row],[Beta]]/0.46920446</f>
        <v>-0.31882049885033065</v>
      </c>
      <c r="J271" s="17">
        <v>2.4734800000000001E-2</v>
      </c>
      <c r="K271" s="12">
        <v>1.49732E-9</v>
      </c>
      <c r="L271" s="10" t="s">
        <v>169</v>
      </c>
    </row>
    <row r="272" spans="1:12">
      <c r="A272" s="10" t="s">
        <v>110</v>
      </c>
      <c r="B272" s="10" t="s">
        <v>278</v>
      </c>
      <c r="C272" s="10" t="s">
        <v>391</v>
      </c>
      <c r="D272" s="10">
        <v>15</v>
      </c>
      <c r="E272" s="10">
        <v>58727325</v>
      </c>
      <c r="F272" s="10" t="s">
        <v>7</v>
      </c>
      <c r="G272" s="18">
        <v>0.79827000000000004</v>
      </c>
      <c r="H272" s="18">
        <v>-2.70391E-2</v>
      </c>
      <c r="I272" s="18">
        <f>Table1[[#This Row],[Beta]]/0.271805179</f>
        <v>-9.9479708589364294E-2</v>
      </c>
      <c r="J272" s="17">
        <v>4.4775500000000003E-3</v>
      </c>
      <c r="K272" s="12">
        <v>1.5831300000000001E-9</v>
      </c>
    </row>
    <row r="273" spans="1:12">
      <c r="A273" s="10" t="s">
        <v>1</v>
      </c>
      <c r="B273" s="10" t="s">
        <v>41</v>
      </c>
      <c r="C273" s="10" t="s">
        <v>65</v>
      </c>
      <c r="D273" s="10">
        <v>10</v>
      </c>
      <c r="E273" s="10">
        <v>114768783</v>
      </c>
      <c r="F273" s="10" t="s">
        <v>7</v>
      </c>
      <c r="G273" s="18">
        <v>0.53959400000000002</v>
      </c>
      <c r="H273" s="18">
        <v>-1.51962E-2</v>
      </c>
      <c r="I273" s="18">
        <f>Table1[[#This Row],[Beta]]/0.178987666</f>
        <v>-8.490082216056162E-2</v>
      </c>
      <c r="J273" s="17">
        <v>2.5186200000000001E-3</v>
      </c>
      <c r="K273" s="12">
        <v>1.63726E-9</v>
      </c>
    </row>
    <row r="274" spans="1:12">
      <c r="A274" s="10" t="s">
        <v>161</v>
      </c>
      <c r="B274" s="10" t="s">
        <v>160</v>
      </c>
      <c r="C274" s="10" t="s">
        <v>68</v>
      </c>
      <c r="D274" s="10">
        <v>2</v>
      </c>
      <c r="E274" s="10">
        <v>27851918</v>
      </c>
      <c r="F274" s="10" t="s">
        <v>7</v>
      </c>
      <c r="G274" s="18">
        <v>0.72957899999999998</v>
      </c>
      <c r="H274" s="18">
        <v>-4.5507199999999998E-2</v>
      </c>
      <c r="I274" s="18">
        <f>Table1[[#This Row],[Beta]]/0.46920446</f>
        <v>-9.6987995382652584E-2</v>
      </c>
      <c r="J274" s="17">
        <v>7.5444300000000004E-3</v>
      </c>
      <c r="K274" s="12">
        <v>1.65211E-9</v>
      </c>
      <c r="L274" s="10" t="s">
        <v>159</v>
      </c>
    </row>
    <row r="275" spans="1:12">
      <c r="A275" s="13" t="s">
        <v>71</v>
      </c>
      <c r="B275" s="10" t="s">
        <v>239</v>
      </c>
      <c r="C275" s="10" t="s">
        <v>396</v>
      </c>
      <c r="D275" s="10">
        <v>6</v>
      </c>
      <c r="E275" s="10">
        <v>135465474</v>
      </c>
      <c r="F275" s="10" t="s">
        <v>2</v>
      </c>
      <c r="G275" s="18">
        <v>0.81708099999999995</v>
      </c>
      <c r="H275" s="18">
        <v>4.0686199999999999E-2</v>
      </c>
      <c r="I275" s="18">
        <f>Table1[[#This Row],[Beta]]/0.432986924</f>
        <v>9.3966348046113285E-2</v>
      </c>
      <c r="J275" s="17">
        <v>6.7582099999999997E-3</v>
      </c>
      <c r="K275" s="12">
        <v>1.7683199999999999E-9</v>
      </c>
    </row>
    <row r="276" spans="1:12">
      <c r="A276" s="10" t="s">
        <v>152</v>
      </c>
      <c r="B276" s="10" t="s">
        <v>264</v>
      </c>
      <c r="C276" s="10" t="s">
        <v>392</v>
      </c>
      <c r="D276" s="10">
        <v>22</v>
      </c>
      <c r="E276" s="10">
        <v>44391686</v>
      </c>
      <c r="F276" s="10" t="s">
        <v>7</v>
      </c>
      <c r="G276" s="18">
        <v>0.81662800000000002</v>
      </c>
      <c r="H276" s="18">
        <v>-2.6734299999999999E-2</v>
      </c>
      <c r="I276" s="18">
        <f>Table1[[#This Row],[Beta]]/0.260518077</f>
        <v>-0.10261975026017099</v>
      </c>
      <c r="J276" s="17">
        <v>4.4415799999999997E-3</v>
      </c>
      <c r="K276" s="12">
        <v>1.78306E-9</v>
      </c>
      <c r="L276" s="10" t="s">
        <v>265</v>
      </c>
    </row>
    <row r="277" spans="1:12">
      <c r="A277" s="10" t="s">
        <v>297</v>
      </c>
      <c r="B277" s="10" t="s">
        <v>296</v>
      </c>
      <c r="C277" s="10" t="s">
        <v>62</v>
      </c>
      <c r="D277" s="10">
        <v>19</v>
      </c>
      <c r="E277" s="10">
        <v>45373565</v>
      </c>
      <c r="F277" s="10" t="s">
        <v>7</v>
      </c>
      <c r="G277" s="18">
        <v>0.84282800000000002</v>
      </c>
      <c r="H277" s="18">
        <v>3.4246300000000001</v>
      </c>
      <c r="I277" s="18">
        <f>Table1[[#This Row],[Beta]]/28.44033496</f>
        <v>0.12041454521603144</v>
      </c>
      <c r="J277" s="17">
        <v>0.57089699999999999</v>
      </c>
      <c r="K277" s="12">
        <v>2.0271700000000001E-9</v>
      </c>
    </row>
    <row r="278" spans="1:12">
      <c r="A278" s="13" t="s">
        <v>71</v>
      </c>
      <c r="B278" s="10" t="s">
        <v>234</v>
      </c>
      <c r="C278" s="10" t="s">
        <v>396</v>
      </c>
      <c r="D278" s="10">
        <v>6</v>
      </c>
      <c r="E278" s="10">
        <v>135390836</v>
      </c>
      <c r="F278" s="10" t="s">
        <v>7</v>
      </c>
      <c r="G278" s="18">
        <v>0.69404399999999999</v>
      </c>
      <c r="H278" s="18">
        <v>3.4100800000000001E-2</v>
      </c>
      <c r="I278" s="18">
        <f>Table1[[#This Row],[Beta]]/0.432986924</f>
        <v>7.8757112766758744E-2</v>
      </c>
      <c r="J278" s="17">
        <v>5.6905499999999999E-3</v>
      </c>
      <c r="K278" s="12">
        <v>2.0974800000000001E-9</v>
      </c>
    </row>
    <row r="279" spans="1:12">
      <c r="A279" s="13" t="s">
        <v>71</v>
      </c>
      <c r="B279" s="10" t="s">
        <v>401</v>
      </c>
      <c r="C279" s="10" t="s">
        <v>64</v>
      </c>
      <c r="D279" s="10">
        <v>1</v>
      </c>
      <c r="E279" s="10">
        <v>109822166</v>
      </c>
      <c r="F279" s="10" t="s">
        <v>5</v>
      </c>
      <c r="G279" s="18">
        <v>0.78025500000000003</v>
      </c>
      <c r="H279" s="18">
        <v>3.4911400000000001</v>
      </c>
      <c r="I279" s="18">
        <f>Table1[[#This Row],[Beta]]/33.56174476</f>
        <v>0.10402140964258974</v>
      </c>
      <c r="J279" s="17">
        <v>0.58290500000000001</v>
      </c>
      <c r="K279" s="12">
        <v>2.1488299999999999E-9</v>
      </c>
      <c r="L279" s="10" t="s">
        <v>123</v>
      </c>
    </row>
    <row r="280" spans="1:12">
      <c r="A280" s="10" t="s">
        <v>110</v>
      </c>
      <c r="B280" s="10" t="s">
        <v>312</v>
      </c>
      <c r="C280" s="10" t="s">
        <v>391</v>
      </c>
      <c r="D280" s="10">
        <v>15</v>
      </c>
      <c r="E280" s="10">
        <v>58730498</v>
      </c>
      <c r="F280" s="10" t="s">
        <v>2</v>
      </c>
      <c r="G280" s="18">
        <v>0.78806299999999996</v>
      </c>
      <c r="H280" s="18">
        <v>-2.6410200000000002E-2</v>
      </c>
      <c r="I280" s="18">
        <f>Table1[[#This Row],[Beta]]/0.271805179</f>
        <v>-9.7165918976106047E-2</v>
      </c>
      <c r="J280" s="17">
        <v>4.4219999999999997E-3</v>
      </c>
      <c r="K280" s="12">
        <v>2.3805899999999999E-9</v>
      </c>
    </row>
    <row r="281" spans="1:12">
      <c r="A281" s="10" t="s">
        <v>80</v>
      </c>
      <c r="B281" s="10" t="s">
        <v>471</v>
      </c>
      <c r="C281" s="10" t="s">
        <v>68</v>
      </c>
      <c r="D281" s="10">
        <v>1</v>
      </c>
      <c r="E281" s="10">
        <v>63025942</v>
      </c>
      <c r="F281" s="10" t="s">
        <v>2</v>
      </c>
      <c r="G281" s="18">
        <v>0.67385200000000001</v>
      </c>
      <c r="H281" s="18">
        <v>4.2639299999999998E-2</v>
      </c>
      <c r="I281" s="18">
        <f>Table1[[#This Row],[Beta]]/0.46920446</f>
        <v>9.0875734642420061E-2</v>
      </c>
      <c r="J281" s="17">
        <v>7.1458499999999996E-3</v>
      </c>
      <c r="K281" s="12">
        <v>2.46087E-9</v>
      </c>
      <c r="L281" s="10" t="s">
        <v>78</v>
      </c>
    </row>
    <row r="282" spans="1:12">
      <c r="A282" s="10" t="s">
        <v>163</v>
      </c>
      <c r="B282" s="10" t="s">
        <v>472</v>
      </c>
      <c r="C282" s="10" t="s">
        <v>394</v>
      </c>
      <c r="D282" s="10">
        <v>3</v>
      </c>
      <c r="E282" s="10">
        <v>56865776</v>
      </c>
      <c r="F282" s="10" t="s">
        <v>7</v>
      </c>
      <c r="G282" s="18">
        <v>0.631359</v>
      </c>
      <c r="H282" s="18">
        <v>4.6477500000000003</v>
      </c>
      <c r="I282" s="18">
        <f>Table1[[#This Row],[Beta]]/60.15709725</f>
        <v>7.7260210556452671E-2</v>
      </c>
      <c r="J282" s="17">
        <v>0.77947500000000003</v>
      </c>
      <c r="K282" s="12">
        <v>2.5183500000000001E-9</v>
      </c>
      <c r="L282" s="10" t="s">
        <v>87</v>
      </c>
    </row>
    <row r="283" spans="1:12">
      <c r="A283" s="10" t="s">
        <v>163</v>
      </c>
      <c r="B283" s="10" t="s">
        <v>227</v>
      </c>
      <c r="C283" s="10" t="s">
        <v>394</v>
      </c>
      <c r="D283" s="10">
        <v>3</v>
      </c>
      <c r="E283" s="10">
        <v>56857433</v>
      </c>
      <c r="F283" s="10" t="s">
        <v>20</v>
      </c>
      <c r="G283" s="18">
        <v>0.54893999999999998</v>
      </c>
      <c r="H283" s="18">
        <v>4.5137</v>
      </c>
      <c r="I283" s="18">
        <f>Table1[[#This Row],[Beta]]/60.15709725</f>
        <v>7.5031878304267746E-2</v>
      </c>
      <c r="J283" s="17">
        <v>0.75733899999999998</v>
      </c>
      <c r="K283" s="12">
        <v>2.5609400000000001E-9</v>
      </c>
    </row>
    <row r="284" spans="1:12">
      <c r="A284" s="10" t="s">
        <v>6</v>
      </c>
      <c r="B284" s="10" t="s">
        <v>382</v>
      </c>
      <c r="C284" s="10" t="s">
        <v>395</v>
      </c>
      <c r="D284" s="10">
        <v>6</v>
      </c>
      <c r="E284" s="10">
        <v>31734345</v>
      </c>
      <c r="F284" s="10" t="s">
        <v>7</v>
      </c>
      <c r="G284" s="18">
        <v>0.907026</v>
      </c>
      <c r="H284" s="18">
        <v>0.26251799999999997</v>
      </c>
      <c r="I284" s="18">
        <f>Table1[[#This Row],[Beta]]/1.998984645</f>
        <v>0.13132567108838397</v>
      </c>
      <c r="J284" s="17">
        <v>4.4048299999999999E-2</v>
      </c>
      <c r="K284" s="12">
        <v>2.5630500000000002E-9</v>
      </c>
    </row>
    <row r="285" spans="1:12">
      <c r="A285" s="10" t="s">
        <v>6</v>
      </c>
      <c r="B285" s="10" t="s">
        <v>378</v>
      </c>
      <c r="C285" s="10" t="s">
        <v>395</v>
      </c>
      <c r="D285" s="10">
        <v>6</v>
      </c>
      <c r="E285" s="10">
        <v>31733466</v>
      </c>
      <c r="F285" s="10" t="s">
        <v>2</v>
      </c>
      <c r="G285" s="18">
        <v>0.90691200000000005</v>
      </c>
      <c r="H285" s="18">
        <v>0.26208599999999999</v>
      </c>
      <c r="I285" s="18">
        <f>Table1[[#This Row],[Beta]]/1.998984645</f>
        <v>0.13110956137434462</v>
      </c>
      <c r="J285" s="17">
        <v>4.4023300000000001E-2</v>
      </c>
      <c r="K285" s="12">
        <v>2.6655799999999998E-9</v>
      </c>
    </row>
    <row r="286" spans="1:12">
      <c r="A286" s="10" t="s">
        <v>113</v>
      </c>
      <c r="B286" s="10" t="s">
        <v>383</v>
      </c>
      <c r="C286" s="10" t="s">
        <v>395</v>
      </c>
      <c r="D286" s="10">
        <v>6</v>
      </c>
      <c r="E286" s="10">
        <v>31725230</v>
      </c>
      <c r="F286" s="10" t="s">
        <v>7</v>
      </c>
      <c r="G286" s="18">
        <v>0.90688800000000003</v>
      </c>
      <c r="H286" s="18">
        <v>0.26197900000000002</v>
      </c>
      <c r="I286" s="18">
        <f>Table1[[#This Row],[Beta]]/1.998984645</f>
        <v>0.1310560341998025</v>
      </c>
      <c r="J286" s="17">
        <v>4.4027900000000002E-2</v>
      </c>
      <c r="K286" s="12">
        <v>2.71639E-9</v>
      </c>
      <c r="L286" s="10" t="s">
        <v>9</v>
      </c>
    </row>
    <row r="287" spans="1:12">
      <c r="A287" s="10" t="s">
        <v>113</v>
      </c>
      <c r="B287" s="10" t="s">
        <v>35</v>
      </c>
      <c r="C287" s="10" t="s">
        <v>395</v>
      </c>
      <c r="D287" s="10">
        <v>6</v>
      </c>
      <c r="E287" s="10">
        <v>31725285</v>
      </c>
      <c r="F287" s="10" t="s">
        <v>5</v>
      </c>
      <c r="G287" s="18">
        <v>0.906999</v>
      </c>
      <c r="H287" s="18">
        <v>0.26187199999999999</v>
      </c>
      <c r="I287" s="18">
        <f>Table1[[#This Row],[Beta]]/1.998984645</f>
        <v>0.13100250702526031</v>
      </c>
      <c r="J287" s="17">
        <v>4.4038300000000002E-2</v>
      </c>
      <c r="K287" s="12">
        <v>2.77996E-9</v>
      </c>
      <c r="L287" s="10" t="s">
        <v>9</v>
      </c>
    </row>
    <row r="288" spans="1:12">
      <c r="A288" s="10" t="s">
        <v>113</v>
      </c>
      <c r="B288" s="10" t="s">
        <v>384</v>
      </c>
      <c r="C288" s="10" t="s">
        <v>395</v>
      </c>
      <c r="D288" s="10">
        <v>6</v>
      </c>
      <c r="E288" s="10">
        <v>31721033</v>
      </c>
      <c r="F288" s="10" t="s">
        <v>7</v>
      </c>
      <c r="G288" s="18">
        <v>0.90698299999999998</v>
      </c>
      <c r="H288" s="18">
        <v>0.261822</v>
      </c>
      <c r="I288" s="18">
        <f>Table1[[#This Row],[Beta]]/1.998984645</f>
        <v>0.13097749432687614</v>
      </c>
      <c r="J288" s="17">
        <v>4.4039599999999998E-2</v>
      </c>
      <c r="K288" s="12">
        <v>2.80211E-9</v>
      </c>
      <c r="L288" s="10" t="s">
        <v>12</v>
      </c>
    </row>
    <row r="289" spans="1:12">
      <c r="A289" s="10" t="s">
        <v>188</v>
      </c>
      <c r="B289" s="10" t="s">
        <v>311</v>
      </c>
      <c r="C289" s="10" t="s">
        <v>68</v>
      </c>
      <c r="D289" s="10">
        <v>1</v>
      </c>
      <c r="E289" s="10">
        <v>62916796</v>
      </c>
      <c r="F289" s="10" t="s">
        <v>2</v>
      </c>
      <c r="G289" s="18">
        <v>0.67401800000000001</v>
      </c>
      <c r="H289" s="18">
        <v>4.2552699999999999E-2</v>
      </c>
      <c r="I289" s="18">
        <f>Table1[[#This Row],[Beta]]/0.46920446</f>
        <v>9.0691166916870306E-2</v>
      </c>
      <c r="J289" s="17">
        <v>7.1618999999999997E-3</v>
      </c>
      <c r="K289" s="12">
        <v>2.8745399999999999E-9</v>
      </c>
    </row>
    <row r="290" spans="1:12">
      <c r="A290" s="10" t="s">
        <v>113</v>
      </c>
      <c r="B290" s="10" t="s">
        <v>36</v>
      </c>
      <c r="C290" s="10" t="s">
        <v>395</v>
      </c>
      <c r="D290" s="10">
        <v>6</v>
      </c>
      <c r="E290" s="10">
        <v>31712196</v>
      </c>
      <c r="F290" s="10" t="s">
        <v>7</v>
      </c>
      <c r="G290" s="18">
        <v>0.906999</v>
      </c>
      <c r="H290" s="18">
        <v>0.26142799999999999</v>
      </c>
      <c r="I290" s="18">
        <f>Table1[[#This Row],[Beta]]/1.998984645</f>
        <v>0.13078039426360877</v>
      </c>
      <c r="J290" s="17">
        <v>4.4039000000000002E-2</v>
      </c>
      <c r="K290" s="12">
        <v>2.9578699999999998E-9</v>
      </c>
      <c r="L290" s="10" t="s">
        <v>9</v>
      </c>
    </row>
    <row r="291" spans="1:12">
      <c r="A291" s="10" t="s">
        <v>214</v>
      </c>
      <c r="B291" s="10" t="s">
        <v>290</v>
      </c>
      <c r="C291" s="10" t="s">
        <v>391</v>
      </c>
      <c r="D291" s="10">
        <v>9</v>
      </c>
      <c r="E291" s="10">
        <v>107648430</v>
      </c>
      <c r="F291" s="10" t="s">
        <v>7</v>
      </c>
      <c r="G291" s="18">
        <v>0.88239999999999996</v>
      </c>
      <c r="H291" s="18">
        <v>3.3054699999999999E-2</v>
      </c>
      <c r="I291" s="18">
        <f>Table1[[#This Row],[Beta]]/0.271805179</f>
        <v>0.12161173720681753</v>
      </c>
      <c r="J291" s="17">
        <v>5.5689900000000002E-3</v>
      </c>
      <c r="K291" s="12">
        <v>2.9816700000000001E-9</v>
      </c>
    </row>
    <row r="292" spans="1:12">
      <c r="A292" s="10" t="s">
        <v>214</v>
      </c>
      <c r="B292" s="10" t="s">
        <v>400</v>
      </c>
      <c r="C292" s="10" t="s">
        <v>391</v>
      </c>
      <c r="D292" s="10">
        <v>9</v>
      </c>
      <c r="E292" s="10">
        <v>107647655</v>
      </c>
      <c r="F292" s="10" t="s">
        <v>7</v>
      </c>
      <c r="G292" s="18">
        <v>0.882359</v>
      </c>
      <c r="H292" s="18">
        <v>3.3009400000000001E-2</v>
      </c>
      <c r="I292" s="18">
        <f>Table1[[#This Row],[Beta]]/0.271805179</f>
        <v>0.12144507371583232</v>
      </c>
      <c r="J292" s="17">
        <v>5.5680199999999999E-3</v>
      </c>
      <c r="K292" s="12">
        <v>3.1138700000000001E-9</v>
      </c>
      <c r="L292" s="10" t="s">
        <v>116</v>
      </c>
    </row>
    <row r="293" spans="1:12">
      <c r="A293" s="10" t="s">
        <v>113</v>
      </c>
      <c r="B293" s="10" t="s">
        <v>34</v>
      </c>
      <c r="C293" s="10" t="s">
        <v>395</v>
      </c>
      <c r="D293" s="10">
        <v>6</v>
      </c>
      <c r="E293" s="10">
        <v>31715882</v>
      </c>
      <c r="F293" s="10" t="s">
        <v>2</v>
      </c>
      <c r="G293" s="18">
        <v>0.90704200000000001</v>
      </c>
      <c r="H293" s="18">
        <v>0.26105299999999998</v>
      </c>
      <c r="I293" s="18">
        <f>Table1[[#This Row],[Beta]]/1.998984645</f>
        <v>0.13059279902572737</v>
      </c>
      <c r="J293" s="17">
        <v>4.4046299999999997E-2</v>
      </c>
      <c r="K293" s="12">
        <v>3.1334399999999999E-9</v>
      </c>
      <c r="L293" s="10" t="s">
        <v>9</v>
      </c>
    </row>
    <row r="294" spans="1:12">
      <c r="A294" s="13" t="s">
        <v>71</v>
      </c>
      <c r="B294" s="10" t="s">
        <v>251</v>
      </c>
      <c r="C294" s="10" t="s">
        <v>68</v>
      </c>
      <c r="D294" s="10">
        <v>11</v>
      </c>
      <c r="E294" s="10">
        <v>116598988</v>
      </c>
      <c r="F294" s="10" t="s">
        <v>5</v>
      </c>
      <c r="G294" s="18">
        <v>0.71059399999999995</v>
      </c>
      <c r="H294" s="18">
        <v>4.4171000000000002E-2</v>
      </c>
      <c r="I294" s="18">
        <f>Table1[[#This Row],[Beta]]/0.46920446</f>
        <v>9.4140196365567377E-2</v>
      </c>
      <c r="J294" s="17">
        <v>7.4600500000000002E-3</v>
      </c>
      <c r="K294" s="12">
        <v>3.2558100000000002E-9</v>
      </c>
    </row>
    <row r="295" spans="1:12">
      <c r="A295" s="10" t="s">
        <v>80</v>
      </c>
      <c r="B295" s="10" t="s">
        <v>399</v>
      </c>
      <c r="C295" s="10" t="s">
        <v>68</v>
      </c>
      <c r="D295" s="10">
        <v>1</v>
      </c>
      <c r="E295" s="10">
        <v>63049593</v>
      </c>
      <c r="F295" s="10" t="s">
        <v>20</v>
      </c>
      <c r="G295" s="18">
        <v>0.67353399999999997</v>
      </c>
      <c r="H295" s="18">
        <v>4.2250099999999999E-2</v>
      </c>
      <c r="I295" s="18">
        <f>Table1[[#This Row],[Beta]]/0.46920446</f>
        <v>9.0046245510965517E-2</v>
      </c>
      <c r="J295" s="17">
        <v>7.14841E-3</v>
      </c>
      <c r="K295" s="12">
        <v>3.4716100000000002E-9</v>
      </c>
      <c r="L295" s="10" t="s">
        <v>79</v>
      </c>
    </row>
    <row r="296" spans="1:12">
      <c r="A296" s="13" t="s">
        <v>71</v>
      </c>
      <c r="B296" s="10" t="s">
        <v>305</v>
      </c>
      <c r="C296" s="10" t="s">
        <v>391</v>
      </c>
      <c r="D296" s="10">
        <v>16</v>
      </c>
      <c r="E296" s="10">
        <v>56994894</v>
      </c>
      <c r="F296" s="10" t="s">
        <v>7</v>
      </c>
      <c r="G296" s="18">
        <v>0.499946</v>
      </c>
      <c r="H296" s="18">
        <v>-2.1185900000000001E-2</v>
      </c>
      <c r="I296" s="18">
        <f>Table1[[#This Row],[Beta]]/0.271805179</f>
        <v>-7.7945166747540151E-2</v>
      </c>
      <c r="J296" s="17">
        <v>3.59312E-3</v>
      </c>
      <c r="K296" s="12">
        <v>3.7829800000000001E-9</v>
      </c>
    </row>
    <row r="297" spans="1:12">
      <c r="A297" s="13" t="s">
        <v>71</v>
      </c>
      <c r="B297" s="10" t="s">
        <v>300</v>
      </c>
      <c r="C297" s="10" t="s">
        <v>68</v>
      </c>
      <c r="D297" s="10">
        <v>8</v>
      </c>
      <c r="E297" s="10">
        <v>19776981</v>
      </c>
      <c r="F297" s="10" t="s">
        <v>5</v>
      </c>
      <c r="G297" s="18">
        <v>0.84567400000000004</v>
      </c>
      <c r="H297" s="18">
        <v>5.4717000000000002E-2</v>
      </c>
      <c r="I297" s="18">
        <f>Table1[[#This Row],[Beta]]/0.46920446</f>
        <v>0.11661653855549456</v>
      </c>
      <c r="J297" s="17">
        <v>9.2839199999999993E-3</v>
      </c>
      <c r="K297" s="12">
        <v>3.8396799999999997E-9</v>
      </c>
    </row>
    <row r="298" spans="1:12">
      <c r="A298" s="10" t="s">
        <v>73</v>
      </c>
      <c r="B298" s="10" t="s">
        <v>473</v>
      </c>
      <c r="C298" s="10" t="s">
        <v>68</v>
      </c>
      <c r="D298" s="10">
        <v>11</v>
      </c>
      <c r="E298" s="10">
        <v>116722041</v>
      </c>
      <c r="F298" s="10" t="s">
        <v>2</v>
      </c>
      <c r="G298" s="18">
        <v>0.89025600000000005</v>
      </c>
      <c r="H298" s="18">
        <v>-6.3144599999999995E-2</v>
      </c>
      <c r="I298" s="18">
        <f>Table1[[#This Row],[Beta]]/0.46920446</f>
        <v>-0.13457800465068043</v>
      </c>
      <c r="J298" s="17">
        <v>1.0729300000000001E-2</v>
      </c>
      <c r="K298" s="12">
        <v>4.0419299999999999E-9</v>
      </c>
      <c r="L298" s="10" t="s">
        <v>72</v>
      </c>
    </row>
    <row r="299" spans="1:12">
      <c r="A299" s="10" t="s">
        <v>163</v>
      </c>
      <c r="B299" s="10" t="s">
        <v>221</v>
      </c>
      <c r="C299" s="10" t="s">
        <v>394</v>
      </c>
      <c r="D299" s="10">
        <v>3</v>
      </c>
      <c r="E299" s="10">
        <v>56858686</v>
      </c>
      <c r="F299" s="10" t="s">
        <v>7</v>
      </c>
      <c r="G299" s="18">
        <v>0.54933699999999996</v>
      </c>
      <c r="H299" s="18">
        <v>4.4531200000000002</v>
      </c>
      <c r="I299" s="18">
        <f>Table1[[#This Row],[Beta]]/60.15709725</f>
        <v>7.4024848331590676E-2</v>
      </c>
      <c r="J299" s="17">
        <v>0.75703200000000004</v>
      </c>
      <c r="K299" s="12">
        <v>4.1006499999999999E-9</v>
      </c>
    </row>
    <row r="300" spans="1:12">
      <c r="A300" s="13" t="s">
        <v>71</v>
      </c>
      <c r="B300" s="10" t="s">
        <v>300</v>
      </c>
      <c r="C300" s="10" t="s">
        <v>391</v>
      </c>
      <c r="D300" s="10">
        <v>8</v>
      </c>
      <c r="E300" s="10">
        <v>19776981</v>
      </c>
      <c r="F300" s="10" t="s">
        <v>5</v>
      </c>
      <c r="G300" s="18">
        <v>0.84572800000000004</v>
      </c>
      <c r="H300" s="18">
        <v>-2.94256E-2</v>
      </c>
      <c r="I300" s="18">
        <f>Table1[[#This Row],[Beta]]/0.271805179</f>
        <v>-0.10825989448861825</v>
      </c>
      <c r="J300" s="17">
        <v>5.0026699999999999E-3</v>
      </c>
      <c r="K300" s="12">
        <v>4.1218700000000004E-9</v>
      </c>
    </row>
    <row r="301" spans="1:12">
      <c r="A301" s="13" t="s">
        <v>71</v>
      </c>
      <c r="B301" s="10" t="s">
        <v>347</v>
      </c>
      <c r="C301" s="10" t="s">
        <v>395</v>
      </c>
      <c r="D301" s="10">
        <v>17</v>
      </c>
      <c r="E301" s="10">
        <v>38092713</v>
      </c>
      <c r="F301" s="10" t="s">
        <v>2</v>
      </c>
      <c r="G301" s="18">
        <v>0.53914300000000004</v>
      </c>
      <c r="H301" s="18">
        <v>-0.15193100000000001</v>
      </c>
      <c r="I301" s="18">
        <f>Table1[[#This Row],[Beta]]/1.998984645</f>
        <v>-7.6004085564149004E-2</v>
      </c>
      <c r="J301" s="17">
        <v>2.5832600000000001E-2</v>
      </c>
      <c r="K301" s="12">
        <v>4.1239799999999996E-9</v>
      </c>
    </row>
    <row r="302" spans="1:12">
      <c r="A302" s="10" t="s">
        <v>13</v>
      </c>
      <c r="B302" s="10" t="s">
        <v>385</v>
      </c>
      <c r="C302" s="10" t="s">
        <v>395</v>
      </c>
      <c r="D302" s="10">
        <v>6</v>
      </c>
      <c r="E302" s="10">
        <v>31704294</v>
      </c>
      <c r="F302" s="10" t="s">
        <v>7</v>
      </c>
      <c r="G302" s="18">
        <v>0.90679299999999996</v>
      </c>
      <c r="H302" s="18">
        <v>0.25874000000000003</v>
      </c>
      <c r="I302" s="18">
        <f>Table1[[#This Row],[Beta]]/1.998984645</f>
        <v>0.12943571159847506</v>
      </c>
      <c r="J302" s="17">
        <v>4.4015899999999997E-2</v>
      </c>
      <c r="K302" s="12">
        <v>4.1998399999999998E-9</v>
      </c>
    </row>
    <row r="303" spans="1:12">
      <c r="A303" s="10" t="s">
        <v>73</v>
      </c>
      <c r="B303" s="10" t="s">
        <v>317</v>
      </c>
      <c r="C303" s="10" t="s">
        <v>68</v>
      </c>
      <c r="D303" s="10">
        <v>11</v>
      </c>
      <c r="E303" s="10">
        <v>116764021</v>
      </c>
      <c r="F303" s="10" t="s">
        <v>2</v>
      </c>
      <c r="G303" s="18">
        <v>0.86055000000000004</v>
      </c>
      <c r="H303" s="18">
        <v>-5.6700199999999999E-2</v>
      </c>
      <c r="I303" s="18">
        <f>Table1[[#This Row],[Beta]]/0.46920446</f>
        <v>-0.12084326734660621</v>
      </c>
      <c r="J303" s="17">
        <v>9.6501599999999996E-3</v>
      </c>
      <c r="K303" s="12">
        <v>4.2846099999999997E-9</v>
      </c>
    </row>
    <row r="304" spans="1:12">
      <c r="A304" s="10" t="s">
        <v>1</v>
      </c>
      <c r="B304" s="10" t="s">
        <v>386</v>
      </c>
      <c r="C304" s="10" t="s">
        <v>65</v>
      </c>
      <c r="D304" s="10">
        <v>10</v>
      </c>
      <c r="E304" s="10">
        <v>114788815</v>
      </c>
      <c r="F304" s="10" t="s">
        <v>2</v>
      </c>
      <c r="G304" s="18">
        <v>0.71915200000000001</v>
      </c>
      <c r="H304" s="18">
        <v>-1.6487100000000001E-2</v>
      </c>
      <c r="I304" s="18">
        <f>Table1[[#This Row],[Beta]]/0.178987666</f>
        <v>-9.2113050962964127E-2</v>
      </c>
      <c r="J304" s="17">
        <v>2.8060799999999999E-3</v>
      </c>
      <c r="K304" s="12">
        <v>4.2906600000000002E-9</v>
      </c>
      <c r="L304" s="10" t="s">
        <v>3</v>
      </c>
    </row>
    <row r="305" spans="1:12">
      <c r="A305" s="13" t="s">
        <v>71</v>
      </c>
      <c r="B305" s="10" t="s">
        <v>254</v>
      </c>
      <c r="C305" s="10" t="s">
        <v>63</v>
      </c>
      <c r="D305" s="10">
        <v>9</v>
      </c>
      <c r="E305" s="10">
        <v>100543880</v>
      </c>
      <c r="F305" s="10" t="s">
        <v>7</v>
      </c>
      <c r="G305" s="18">
        <v>0.61630799999999997</v>
      </c>
      <c r="H305" s="18">
        <v>-3.5784999999999997E-2</v>
      </c>
      <c r="I305" s="18">
        <f>Table1[[#This Row],[Beta]]/0.414978136</f>
        <v>-8.623345881528563E-2</v>
      </c>
      <c r="J305" s="17">
        <v>6.1069499999999999E-3</v>
      </c>
      <c r="K305" s="12">
        <v>4.7111000000000004E-9</v>
      </c>
    </row>
    <row r="306" spans="1:12">
      <c r="A306" s="10" t="s">
        <v>80</v>
      </c>
      <c r="B306" s="10" t="s">
        <v>248</v>
      </c>
      <c r="C306" s="10" t="s">
        <v>68</v>
      </c>
      <c r="D306" s="10">
        <v>1</v>
      </c>
      <c r="E306" s="10">
        <v>63056112</v>
      </c>
      <c r="F306" s="10" t="s">
        <v>7</v>
      </c>
      <c r="G306" s="18">
        <v>0.67492200000000002</v>
      </c>
      <c r="H306" s="18">
        <v>4.18549E-2</v>
      </c>
      <c r="I306" s="18">
        <f>Table1[[#This Row],[Beta]]/0.46920446</f>
        <v>8.9203968777278889E-2</v>
      </c>
      <c r="J306" s="17">
        <v>7.1470500000000003E-3</v>
      </c>
      <c r="K306" s="12">
        <v>4.8121400000000003E-9</v>
      </c>
    </row>
    <row r="307" spans="1:12">
      <c r="A307" s="10" t="s">
        <v>80</v>
      </c>
      <c r="B307" s="10" t="s">
        <v>202</v>
      </c>
      <c r="C307" s="10" t="s">
        <v>68</v>
      </c>
      <c r="D307" s="10">
        <v>1</v>
      </c>
      <c r="E307" s="10">
        <v>62982891</v>
      </c>
      <c r="F307" s="10" t="s">
        <v>2</v>
      </c>
      <c r="G307" s="18">
        <v>0.67422400000000005</v>
      </c>
      <c r="H307" s="18">
        <v>4.1811899999999999E-2</v>
      </c>
      <c r="I307" s="18">
        <f>Table1[[#This Row],[Beta]]/0.46920446</f>
        <v>8.9112324294615616E-2</v>
      </c>
      <c r="J307" s="17">
        <v>7.1464900000000001E-3</v>
      </c>
      <c r="K307" s="12">
        <v>4.9760500000000004E-9</v>
      </c>
    </row>
    <row r="308" spans="1:12">
      <c r="A308" s="10" t="s">
        <v>1</v>
      </c>
      <c r="B308" s="10" t="s">
        <v>47</v>
      </c>
      <c r="C308" s="10" t="s">
        <v>65</v>
      </c>
      <c r="D308" s="10">
        <v>10</v>
      </c>
      <c r="E308" s="10">
        <v>114732906</v>
      </c>
      <c r="F308" s="10" t="s">
        <v>5</v>
      </c>
      <c r="G308" s="18">
        <v>0.535412</v>
      </c>
      <c r="H308" s="18">
        <v>-1.47577E-2</v>
      </c>
      <c r="I308" s="18">
        <f>Table1[[#This Row],[Beta]]/0.178987666</f>
        <v>-8.2450932680467492E-2</v>
      </c>
      <c r="J308" s="17">
        <v>2.5235100000000001E-3</v>
      </c>
      <c r="K308" s="12">
        <v>5.0578699999999996E-9</v>
      </c>
    </row>
    <row r="309" spans="1:12">
      <c r="A309" s="10" t="s">
        <v>214</v>
      </c>
      <c r="B309" s="10" t="s">
        <v>213</v>
      </c>
      <c r="C309" s="10" t="s">
        <v>391</v>
      </c>
      <c r="D309" s="10">
        <v>9</v>
      </c>
      <c r="E309" s="10">
        <v>107658910</v>
      </c>
      <c r="F309" s="10" t="s">
        <v>20</v>
      </c>
      <c r="G309" s="18">
        <v>0.88107000000000002</v>
      </c>
      <c r="H309" s="18">
        <v>3.2485100000000003E-2</v>
      </c>
      <c r="I309" s="18">
        <f>Table1[[#This Row],[Beta]]/0.271805179</f>
        <v>0.11951611856520218</v>
      </c>
      <c r="J309" s="17">
        <v>5.5635499999999996E-3</v>
      </c>
      <c r="K309" s="12">
        <v>5.3398199999999999E-9</v>
      </c>
    </row>
    <row r="310" spans="1:12">
      <c r="A310" s="10" t="s">
        <v>16</v>
      </c>
      <c r="B310" s="10" t="s">
        <v>361</v>
      </c>
      <c r="C310" s="10" t="s">
        <v>395</v>
      </c>
      <c r="D310" s="10">
        <v>6</v>
      </c>
      <c r="E310" s="10">
        <v>31870326</v>
      </c>
      <c r="F310" s="10" t="s">
        <v>7</v>
      </c>
      <c r="G310" s="18">
        <v>0.90837199999999996</v>
      </c>
      <c r="H310" s="18">
        <v>0.25880700000000001</v>
      </c>
      <c r="I310" s="18">
        <f>Table1[[#This Row],[Beta]]/1.998984645</f>
        <v>0.12946922861430984</v>
      </c>
      <c r="J310" s="17">
        <v>4.4336800000000003E-2</v>
      </c>
      <c r="K310" s="12">
        <v>5.3743499999999997E-9</v>
      </c>
    </row>
    <row r="311" spans="1:12">
      <c r="A311" s="10" t="s">
        <v>80</v>
      </c>
      <c r="B311" s="10" t="s">
        <v>193</v>
      </c>
      <c r="C311" s="10" t="s">
        <v>68</v>
      </c>
      <c r="D311" s="10">
        <v>1</v>
      </c>
      <c r="E311" s="10">
        <v>63072265</v>
      </c>
      <c r="F311" s="10" t="s">
        <v>5</v>
      </c>
      <c r="G311" s="18">
        <v>0.67323599999999995</v>
      </c>
      <c r="H311" s="18">
        <v>4.16259E-2</v>
      </c>
      <c r="I311" s="18">
        <f>Table1[[#This Row],[Beta]]/0.46920446</f>
        <v>8.8715908625421003E-2</v>
      </c>
      <c r="J311" s="17">
        <v>7.1510899999999997E-3</v>
      </c>
      <c r="K311" s="12">
        <v>5.9453899999999999E-9</v>
      </c>
    </row>
    <row r="312" spans="1:12">
      <c r="A312" s="10" t="s">
        <v>143</v>
      </c>
      <c r="B312" s="10" t="s">
        <v>294</v>
      </c>
      <c r="C312" s="10" t="s">
        <v>395</v>
      </c>
      <c r="D312" s="10">
        <v>17</v>
      </c>
      <c r="E312" s="10">
        <v>38119254</v>
      </c>
      <c r="F312" s="10" t="s">
        <v>2</v>
      </c>
      <c r="G312" s="18">
        <v>0.56388000000000005</v>
      </c>
      <c r="H312" s="18">
        <v>0.15076100000000001</v>
      </c>
      <c r="I312" s="18">
        <f>Table1[[#This Row],[Beta]]/1.998984645</f>
        <v>7.5418788421959093E-2</v>
      </c>
      <c r="J312" s="17">
        <v>2.59052E-2</v>
      </c>
      <c r="K312" s="12">
        <v>5.9698300000000003E-9</v>
      </c>
    </row>
    <row r="313" spans="1:12">
      <c r="A313" s="10" t="s">
        <v>113</v>
      </c>
      <c r="B313" s="10" t="s">
        <v>377</v>
      </c>
      <c r="C313" s="10" t="s">
        <v>395</v>
      </c>
      <c r="D313" s="10">
        <v>6</v>
      </c>
      <c r="E313" s="10">
        <v>31727474</v>
      </c>
      <c r="F313" s="10" t="s">
        <v>5</v>
      </c>
      <c r="G313" s="18">
        <v>0.90747699999999998</v>
      </c>
      <c r="H313" s="18">
        <v>0.25650400000000001</v>
      </c>
      <c r="I313" s="18">
        <f>Table1[[#This Row],[Beta]]/1.998984645</f>
        <v>0.12831714372673433</v>
      </c>
      <c r="J313" s="17">
        <v>4.4154199999999998E-2</v>
      </c>
      <c r="K313" s="12">
        <v>6.3539400000000001E-9</v>
      </c>
      <c r="L313" s="10" t="s">
        <v>9</v>
      </c>
    </row>
    <row r="314" spans="1:12">
      <c r="A314" s="13" t="s">
        <v>71</v>
      </c>
      <c r="B314" s="10" t="s">
        <v>29</v>
      </c>
      <c r="C314" s="10" t="s">
        <v>395</v>
      </c>
      <c r="D314" s="10">
        <v>6</v>
      </c>
      <c r="E314" s="10">
        <v>32080191</v>
      </c>
      <c r="F314" s="10" t="s">
        <v>7</v>
      </c>
      <c r="G314" s="18">
        <v>0.91034199999999998</v>
      </c>
      <c r="H314" s="18">
        <v>0.26012999999999997</v>
      </c>
      <c r="I314" s="18">
        <f>Table1[[#This Row],[Beta]]/1.998984645</f>
        <v>0.13013106461355534</v>
      </c>
      <c r="J314" s="17">
        <v>4.4803999999999997E-2</v>
      </c>
      <c r="K314" s="12">
        <v>6.4812599999999996E-9</v>
      </c>
    </row>
    <row r="315" spans="1:12">
      <c r="A315" s="10" t="s">
        <v>180</v>
      </c>
      <c r="B315" s="10" t="s">
        <v>179</v>
      </c>
      <c r="C315" s="10" t="s">
        <v>68</v>
      </c>
      <c r="D315" s="10">
        <v>11</v>
      </c>
      <c r="E315" s="10">
        <v>116692334</v>
      </c>
      <c r="F315" s="10" t="s">
        <v>2</v>
      </c>
      <c r="G315" s="18">
        <v>0.86046599999999995</v>
      </c>
      <c r="H315" s="18">
        <v>-5.5959000000000002E-2</v>
      </c>
      <c r="I315" s="18">
        <f>Table1[[#This Row],[Beta]]/0.46920446</f>
        <v>-0.11926357221753604</v>
      </c>
      <c r="J315" s="17">
        <v>9.6382599999999992E-3</v>
      </c>
      <c r="K315" s="12">
        <v>6.50112E-9</v>
      </c>
    </row>
    <row r="316" spans="1:12">
      <c r="A316" s="10" t="s">
        <v>80</v>
      </c>
      <c r="B316" s="10" t="s">
        <v>183</v>
      </c>
      <c r="C316" s="10" t="s">
        <v>68</v>
      </c>
      <c r="D316" s="10">
        <v>1</v>
      </c>
      <c r="E316" s="10">
        <v>63020816</v>
      </c>
      <c r="F316" s="10" t="s">
        <v>20</v>
      </c>
      <c r="G316" s="18">
        <v>0.67893599999999998</v>
      </c>
      <c r="H316" s="18">
        <v>4.1548399999999999E-2</v>
      </c>
      <c r="I316" s="18">
        <f>Table1[[#This Row],[Beta]]/0.46920446</f>
        <v>8.8550735429923241E-2</v>
      </c>
      <c r="J316" s="17">
        <v>7.1624000000000002E-3</v>
      </c>
      <c r="K316" s="12">
        <v>6.6984400000000003E-9</v>
      </c>
    </row>
    <row r="317" spans="1:12">
      <c r="A317" s="10" t="s">
        <v>80</v>
      </c>
      <c r="B317" s="10" t="s">
        <v>315</v>
      </c>
      <c r="C317" s="10" t="s">
        <v>68</v>
      </c>
      <c r="D317" s="10">
        <v>1</v>
      </c>
      <c r="E317" s="10">
        <v>63090858</v>
      </c>
      <c r="F317" s="10" t="s">
        <v>20</v>
      </c>
      <c r="G317" s="18">
        <v>0.67539000000000005</v>
      </c>
      <c r="H317" s="18">
        <v>4.1426900000000003E-2</v>
      </c>
      <c r="I317" s="18">
        <f>Table1[[#This Row],[Beta]]/0.46920446</f>
        <v>8.8291786484723536E-2</v>
      </c>
      <c r="J317" s="17">
        <v>7.1462699999999997E-3</v>
      </c>
      <c r="K317" s="12">
        <v>6.8567000000000001E-9</v>
      </c>
    </row>
    <row r="318" spans="1:12">
      <c r="A318" s="10" t="s">
        <v>48</v>
      </c>
      <c r="B318" s="10" t="s">
        <v>49</v>
      </c>
      <c r="C318" s="10" t="s">
        <v>395</v>
      </c>
      <c r="D318" s="10">
        <v>6</v>
      </c>
      <c r="E318" s="10">
        <v>31636742</v>
      </c>
      <c r="F318" s="10" t="s">
        <v>5</v>
      </c>
      <c r="G318" s="18">
        <v>0.90647800000000001</v>
      </c>
      <c r="H318" s="18">
        <v>0.25455800000000001</v>
      </c>
      <c r="I318" s="18">
        <f>Table1[[#This Row],[Beta]]/1.998984645</f>
        <v>0.12734364950562191</v>
      </c>
      <c r="J318" s="17">
        <v>4.39202E-2</v>
      </c>
      <c r="K318" s="12">
        <v>6.8801599999999999E-9</v>
      </c>
    </row>
    <row r="319" spans="1:12">
      <c r="A319" s="10" t="s">
        <v>1</v>
      </c>
      <c r="B319" s="10" t="s">
        <v>28</v>
      </c>
      <c r="C319" s="10" t="s">
        <v>65</v>
      </c>
      <c r="D319" s="10">
        <v>10</v>
      </c>
      <c r="E319" s="10">
        <v>114808902</v>
      </c>
      <c r="F319" s="10" t="s">
        <v>7</v>
      </c>
      <c r="G319" s="18">
        <v>0.71249700000000005</v>
      </c>
      <c r="H319" s="18">
        <v>-1.6143299999999999E-2</v>
      </c>
      <c r="I319" s="18">
        <f>Table1[[#This Row],[Beta]]/0.178987666</f>
        <v>-9.0192248218935941E-2</v>
      </c>
      <c r="J319" s="17">
        <v>2.7863100000000002E-3</v>
      </c>
      <c r="K319" s="12">
        <v>6.9935400000000002E-9</v>
      </c>
    </row>
    <row r="320" spans="1:12">
      <c r="A320" s="10" t="s">
        <v>80</v>
      </c>
      <c r="B320" s="10" t="s">
        <v>474</v>
      </c>
      <c r="C320" s="10" t="s">
        <v>68</v>
      </c>
      <c r="D320" s="10">
        <v>1</v>
      </c>
      <c r="E320" s="10">
        <v>63118196</v>
      </c>
      <c r="F320" s="10" t="s">
        <v>5</v>
      </c>
      <c r="G320" s="18">
        <v>0.67952299999999999</v>
      </c>
      <c r="H320" s="18">
        <v>4.1458399999999999E-2</v>
      </c>
      <c r="I320" s="18">
        <f>Table1[[#This Row],[Beta]]/0.46920446</f>
        <v>8.835892139644197E-2</v>
      </c>
      <c r="J320" s="17">
        <v>7.1625500000000002E-3</v>
      </c>
      <c r="K320" s="12">
        <v>7.2224999999999998E-9</v>
      </c>
      <c r="L320" s="10" t="s">
        <v>78</v>
      </c>
    </row>
    <row r="321" spans="1:12">
      <c r="A321" s="13" t="s">
        <v>71</v>
      </c>
      <c r="B321" s="10" t="s">
        <v>372</v>
      </c>
      <c r="C321" s="10" t="s">
        <v>68</v>
      </c>
      <c r="D321" s="10">
        <v>19</v>
      </c>
      <c r="E321" s="10">
        <v>45415640</v>
      </c>
      <c r="F321" s="10" t="s">
        <v>7</v>
      </c>
      <c r="G321" s="18">
        <v>0.89090000000000003</v>
      </c>
      <c r="H321" s="18">
        <v>-6.1696399999999998E-2</v>
      </c>
      <c r="I321" s="18">
        <f>Table1[[#This Row],[Beta]]/0.46920446</f>
        <v>-0.13149150372526297</v>
      </c>
      <c r="J321" s="17">
        <v>1.0660599999999999E-2</v>
      </c>
      <c r="K321" s="12">
        <v>7.2606499999999997E-9</v>
      </c>
      <c r="L321" s="10" t="s">
        <v>14</v>
      </c>
    </row>
    <row r="322" spans="1:12">
      <c r="A322" s="10" t="s">
        <v>80</v>
      </c>
      <c r="B322" s="10" t="s">
        <v>238</v>
      </c>
      <c r="C322" s="10" t="s">
        <v>68</v>
      </c>
      <c r="D322" s="10">
        <v>1</v>
      </c>
      <c r="E322" s="10">
        <v>63103217</v>
      </c>
      <c r="F322" s="10" t="s">
        <v>5</v>
      </c>
      <c r="G322" s="18">
        <v>0.67866300000000002</v>
      </c>
      <c r="H322" s="18">
        <v>4.1344699999999998E-2</v>
      </c>
      <c r="I322" s="18">
        <f>Table1[[#This Row],[Beta]]/0.46920446</f>
        <v>8.8116596334143968E-2</v>
      </c>
      <c r="J322" s="17">
        <v>7.1598599999999997E-3</v>
      </c>
      <c r="K322" s="12">
        <v>7.8341700000000005E-9</v>
      </c>
    </row>
    <row r="323" spans="1:12">
      <c r="A323" s="10" t="s">
        <v>42</v>
      </c>
      <c r="B323" s="10" t="s">
        <v>307</v>
      </c>
      <c r="C323" s="10" t="s">
        <v>64</v>
      </c>
      <c r="D323" s="10">
        <v>1</v>
      </c>
      <c r="E323" s="10">
        <v>109814880</v>
      </c>
      <c r="F323" s="10" t="s">
        <v>20</v>
      </c>
      <c r="G323" s="18">
        <v>0.81891700000000001</v>
      </c>
      <c r="H323" s="18">
        <v>3.5832199999999998</v>
      </c>
      <c r="I323" s="18">
        <f>Table1[[#This Row],[Beta]]/33.56174476</f>
        <v>0.10676500955548056</v>
      </c>
      <c r="J323" s="17">
        <v>0.62075999999999998</v>
      </c>
      <c r="K323" s="12">
        <v>7.9366299999999997E-9</v>
      </c>
    </row>
    <row r="324" spans="1:12">
      <c r="A324" s="13" t="s">
        <v>71</v>
      </c>
      <c r="B324" s="10" t="s">
        <v>50</v>
      </c>
      <c r="C324" s="10" t="s">
        <v>397</v>
      </c>
      <c r="D324" s="10">
        <v>6</v>
      </c>
      <c r="E324" s="10">
        <v>32626272</v>
      </c>
      <c r="F324" s="10" t="s">
        <v>20</v>
      </c>
      <c r="G324" s="18">
        <v>0.73322500000000002</v>
      </c>
      <c r="H324" s="18">
        <v>-0.129606</v>
      </c>
      <c r="I324" s="18">
        <f>Table1[[#This Row],[Beta]]/1.172781111</f>
        <v>-0.11051167074944473</v>
      </c>
      <c r="J324" s="17">
        <v>2.24608E-2</v>
      </c>
      <c r="K324" s="12">
        <v>8.0828400000000006E-9</v>
      </c>
    </row>
    <row r="325" spans="1:12">
      <c r="A325" s="13" t="s">
        <v>71</v>
      </c>
      <c r="B325" s="10" t="s">
        <v>475</v>
      </c>
      <c r="C325" s="10" t="s">
        <v>391</v>
      </c>
      <c r="D325" s="10">
        <v>18</v>
      </c>
      <c r="E325" s="10">
        <v>47167214</v>
      </c>
      <c r="F325" s="10" t="s">
        <v>20</v>
      </c>
      <c r="G325" s="18">
        <v>0.83258100000000002</v>
      </c>
      <c r="H325" s="18">
        <v>2.8090799999999999E-2</v>
      </c>
      <c r="I325" s="18">
        <f>Table1[[#This Row],[Beta]]/0.271805179</f>
        <v>0.10334902411848451</v>
      </c>
      <c r="J325" s="17">
        <v>4.8790300000000003E-3</v>
      </c>
      <c r="K325" s="12">
        <v>8.6649900000000003E-9</v>
      </c>
      <c r="L325" s="10" t="s">
        <v>122</v>
      </c>
    </row>
    <row r="326" spans="1:12">
      <c r="A326" s="10" t="s">
        <v>188</v>
      </c>
      <c r="B326" s="10" t="s">
        <v>187</v>
      </c>
      <c r="C326" s="10" t="s">
        <v>68</v>
      </c>
      <c r="D326" s="10">
        <v>1</v>
      </c>
      <c r="E326" s="10">
        <v>62905893</v>
      </c>
      <c r="F326" s="10" t="s">
        <v>20</v>
      </c>
      <c r="G326" s="18">
        <v>0.67965399999999998</v>
      </c>
      <c r="H326" s="18">
        <v>4.1218200000000003E-2</v>
      </c>
      <c r="I326" s="18">
        <f>Table1[[#This Row],[Beta]]/0.46920446</f>
        <v>8.7846991053750864E-2</v>
      </c>
      <c r="J326" s="17">
        <v>7.1671599999999997E-3</v>
      </c>
      <c r="K326" s="12">
        <v>9.0042800000000007E-9</v>
      </c>
    </row>
    <row r="327" spans="1:12">
      <c r="A327" s="13" t="s">
        <v>71</v>
      </c>
      <c r="B327" s="10" t="s">
        <v>310</v>
      </c>
      <c r="C327" s="10" t="s">
        <v>394</v>
      </c>
      <c r="D327" s="10">
        <v>6</v>
      </c>
      <c r="E327" s="10">
        <v>33548394</v>
      </c>
      <c r="F327" s="10" t="s">
        <v>7</v>
      </c>
      <c r="G327" s="18">
        <v>0.78905999999999998</v>
      </c>
      <c r="H327" s="18">
        <v>-5.2939999999999996</v>
      </c>
      <c r="I327" s="18">
        <f>Table1[[#This Row],[Beta]]/60.15709725</f>
        <v>-8.8002916397366557E-2</v>
      </c>
      <c r="J327" s="17">
        <v>0.92061999999999999</v>
      </c>
      <c r="K327" s="12">
        <v>9.0060299999999993E-9</v>
      </c>
    </row>
    <row r="328" spans="1:12">
      <c r="A328" s="10" t="s">
        <v>26</v>
      </c>
      <c r="B328" s="10" t="s">
        <v>27</v>
      </c>
      <c r="C328" s="10" t="s">
        <v>395</v>
      </c>
      <c r="D328" s="10">
        <v>6</v>
      </c>
      <c r="E328" s="10">
        <v>32059867</v>
      </c>
      <c r="F328" s="10" t="s">
        <v>5</v>
      </c>
      <c r="G328" s="18">
        <v>0.91019000000000005</v>
      </c>
      <c r="H328" s="18">
        <v>0.25739299999999998</v>
      </c>
      <c r="I328" s="18">
        <f>Table1[[#This Row],[Beta]]/1.998984645</f>
        <v>0.12876186950400512</v>
      </c>
      <c r="J328" s="17">
        <v>4.4767800000000003E-2</v>
      </c>
      <c r="K328" s="12">
        <v>9.0566600000000004E-9</v>
      </c>
    </row>
    <row r="329" spans="1:12">
      <c r="A329" s="10" t="s">
        <v>23</v>
      </c>
      <c r="B329" s="10" t="s">
        <v>354</v>
      </c>
      <c r="C329" s="10" t="s">
        <v>63</v>
      </c>
      <c r="D329" s="10">
        <v>5</v>
      </c>
      <c r="E329" s="10">
        <v>76623421</v>
      </c>
      <c r="F329" s="10" t="s">
        <v>2</v>
      </c>
      <c r="G329" s="18">
        <v>0.51364699999999996</v>
      </c>
      <c r="H329" s="18">
        <v>-3.4327099999999999E-2</v>
      </c>
      <c r="I329" s="18">
        <f>Table1[[#This Row],[Beta]]/0.414978136</f>
        <v>-8.2720261676629631E-2</v>
      </c>
      <c r="J329" s="17">
        <v>5.9709200000000002E-3</v>
      </c>
      <c r="K329" s="12">
        <v>9.1034400000000002E-9</v>
      </c>
    </row>
    <row r="330" spans="1:12">
      <c r="A330" s="10" t="s">
        <v>16</v>
      </c>
      <c r="B330" s="10" t="s">
        <v>39</v>
      </c>
      <c r="C330" s="10" t="s">
        <v>395</v>
      </c>
      <c r="D330" s="10">
        <v>6</v>
      </c>
      <c r="E330" s="10">
        <v>31878433</v>
      </c>
      <c r="F330" s="10" t="s">
        <v>7</v>
      </c>
      <c r="G330" s="18">
        <v>0.90831300000000004</v>
      </c>
      <c r="H330" s="18">
        <v>0.25422099999999997</v>
      </c>
      <c r="I330" s="18">
        <f>Table1[[#This Row],[Beta]]/1.998984645</f>
        <v>0.12717506391851249</v>
      </c>
      <c r="J330" s="17">
        <v>4.4222900000000002E-2</v>
      </c>
      <c r="K330" s="12">
        <v>9.1049999999999995E-9</v>
      </c>
    </row>
    <row r="331" spans="1:12">
      <c r="A331" s="13" t="s">
        <v>71</v>
      </c>
      <c r="B331" s="10" t="s">
        <v>33</v>
      </c>
      <c r="C331" s="10" t="s">
        <v>395</v>
      </c>
      <c r="D331" s="10">
        <v>6</v>
      </c>
      <c r="E331" s="10">
        <v>31705864</v>
      </c>
      <c r="F331" s="10" t="s">
        <v>20</v>
      </c>
      <c r="G331" s="18">
        <v>0.90725900000000004</v>
      </c>
      <c r="H331" s="18">
        <v>0.25351800000000002</v>
      </c>
      <c r="I331" s="18">
        <f>Table1[[#This Row],[Beta]]/1.998984645</f>
        <v>0.12682338537923088</v>
      </c>
      <c r="J331" s="17">
        <v>4.4121199999999999E-2</v>
      </c>
      <c r="K331" s="12">
        <v>9.2485499999999995E-9</v>
      </c>
    </row>
    <row r="332" spans="1:12">
      <c r="A332" s="10" t="s">
        <v>80</v>
      </c>
      <c r="B332" s="10" t="s">
        <v>295</v>
      </c>
      <c r="C332" s="10" t="s">
        <v>68</v>
      </c>
      <c r="D332" s="10">
        <v>1</v>
      </c>
      <c r="E332" s="10">
        <v>62921586</v>
      </c>
      <c r="F332" s="10" t="s">
        <v>2</v>
      </c>
      <c r="G332" s="18">
        <v>0.67934000000000005</v>
      </c>
      <c r="H332" s="18">
        <v>4.1194099999999997E-2</v>
      </c>
      <c r="I332" s="18">
        <f>Table1[[#This Row],[Beta]]/0.46920446</f>
        <v>8.7795627518118646E-2</v>
      </c>
      <c r="J332" s="17">
        <v>7.1687699999999997E-3</v>
      </c>
      <c r="K332" s="12">
        <v>9.2537199999999998E-9</v>
      </c>
    </row>
    <row r="333" spans="1:12">
      <c r="A333" s="10" t="s">
        <v>91</v>
      </c>
      <c r="B333" s="10" t="s">
        <v>284</v>
      </c>
      <c r="C333" s="10" t="s">
        <v>391</v>
      </c>
      <c r="D333" s="10">
        <v>8</v>
      </c>
      <c r="E333" s="10">
        <v>19810787</v>
      </c>
      <c r="F333" s="10" t="s">
        <v>20</v>
      </c>
      <c r="G333" s="18">
        <v>0.91328900000000002</v>
      </c>
      <c r="H333" s="18">
        <v>-3.7177300000000003E-2</v>
      </c>
      <c r="I333" s="18">
        <f>Table1[[#This Row],[Beta]]/0.271805179</f>
        <v>-0.13677921861820008</v>
      </c>
      <c r="J333" s="17">
        <v>6.4730500000000002E-3</v>
      </c>
      <c r="K333" s="12">
        <v>9.4166200000000005E-9</v>
      </c>
    </row>
    <row r="334" spans="1:12">
      <c r="A334" s="10" t="s">
        <v>480</v>
      </c>
      <c r="B334" s="10" t="s">
        <v>166</v>
      </c>
      <c r="C334" s="10" t="s">
        <v>62</v>
      </c>
      <c r="D334" s="10">
        <v>1</v>
      </c>
      <c r="E334" s="10">
        <v>55505647</v>
      </c>
      <c r="F334" s="10" t="s">
        <v>7</v>
      </c>
      <c r="G334" s="18">
        <v>0.98703300000000005</v>
      </c>
      <c r="H334" s="18">
        <v>10.414300000000001</v>
      </c>
      <c r="I334" s="18">
        <f>Table1[[#This Row],[Beta]]/28.44033496</f>
        <v>0.36618063797937772</v>
      </c>
      <c r="J334" s="17">
        <v>1.8165500000000001</v>
      </c>
      <c r="K334" s="12">
        <v>1.0008300000000001E-8</v>
      </c>
      <c r="L334" s="10" t="s">
        <v>167</v>
      </c>
    </row>
    <row r="335" spans="1:12">
      <c r="A335" s="10" t="s">
        <v>16</v>
      </c>
      <c r="B335" s="10" t="s">
        <v>387</v>
      </c>
      <c r="C335" s="10" t="s">
        <v>395</v>
      </c>
      <c r="D335" s="10">
        <v>6</v>
      </c>
      <c r="E335" s="10">
        <v>31892484</v>
      </c>
      <c r="F335" s="10" t="s">
        <v>5</v>
      </c>
      <c r="G335" s="18">
        <v>0.90866800000000003</v>
      </c>
      <c r="H335" s="18">
        <v>0.25433899999999998</v>
      </c>
      <c r="I335" s="18">
        <f>Table1[[#This Row],[Beta]]/1.998984645</f>
        <v>0.12723409388669915</v>
      </c>
      <c r="J335" s="17">
        <v>4.4398E-2</v>
      </c>
      <c r="K335" s="12">
        <v>1.0241000000000001E-8</v>
      </c>
    </row>
    <row r="336" spans="1:12">
      <c r="A336" s="10" t="s">
        <v>73</v>
      </c>
      <c r="B336" s="10" t="s">
        <v>229</v>
      </c>
      <c r="C336" s="10" t="s">
        <v>68</v>
      </c>
      <c r="D336" s="10">
        <v>11</v>
      </c>
      <c r="E336" s="10">
        <v>116943354</v>
      </c>
      <c r="F336" s="10" t="s">
        <v>20</v>
      </c>
      <c r="G336" s="18">
        <v>0.88203699999999996</v>
      </c>
      <c r="H336" s="18">
        <v>-5.95363E-2</v>
      </c>
      <c r="I336" s="18">
        <f>Table1[[#This Row],[Beta]]/0.46920446</f>
        <v>-0.12688775379500869</v>
      </c>
      <c r="J336" s="17">
        <v>1.03926E-2</v>
      </c>
      <c r="K336" s="12">
        <v>1.0265299999999999E-8</v>
      </c>
    </row>
    <row r="337" spans="1:12">
      <c r="A337" s="10" t="s">
        <v>149</v>
      </c>
      <c r="B337" s="10" t="s">
        <v>148</v>
      </c>
      <c r="C337" s="10" t="s">
        <v>68</v>
      </c>
      <c r="D337" s="10">
        <v>19</v>
      </c>
      <c r="E337" s="10">
        <v>19379549</v>
      </c>
      <c r="F337" s="10" t="s">
        <v>20</v>
      </c>
      <c r="G337" s="18">
        <v>0.92431200000000002</v>
      </c>
      <c r="H337" s="18">
        <v>7.2894700000000007E-2</v>
      </c>
      <c r="I337" s="18">
        <f>Table1[[#This Row],[Beta]]/0.46920446</f>
        <v>0.15535807140452162</v>
      </c>
      <c r="J337" s="17">
        <v>1.27495E-2</v>
      </c>
      <c r="K337" s="12">
        <v>1.09656E-8</v>
      </c>
    </row>
    <row r="338" spans="1:12">
      <c r="A338" s="13" t="s">
        <v>71</v>
      </c>
      <c r="B338" s="10" t="s">
        <v>224</v>
      </c>
      <c r="C338" s="10" t="s">
        <v>68</v>
      </c>
      <c r="D338" s="10">
        <v>7</v>
      </c>
      <c r="E338" s="10">
        <v>73048095</v>
      </c>
      <c r="F338" s="10" t="s">
        <v>5</v>
      </c>
      <c r="G338" s="18">
        <v>0.72154799999999997</v>
      </c>
      <c r="H338" s="18">
        <v>4.24736E-2</v>
      </c>
      <c r="I338" s="18">
        <f>Table1[[#This Row],[Beta]]/0.46920446</f>
        <v>9.0522583694110662E-2</v>
      </c>
      <c r="J338" s="17">
        <v>7.4382600000000004E-3</v>
      </c>
      <c r="K338" s="12">
        <v>1.1447599999999999E-8</v>
      </c>
    </row>
    <row r="339" spans="1:12">
      <c r="A339" s="13" t="s">
        <v>71</v>
      </c>
      <c r="B339" s="10" t="s">
        <v>427</v>
      </c>
      <c r="C339" s="10" t="s">
        <v>391</v>
      </c>
      <c r="D339" s="10">
        <v>11</v>
      </c>
      <c r="E339" s="10">
        <v>116648917</v>
      </c>
      <c r="F339" s="10" t="s">
        <v>20</v>
      </c>
      <c r="G339" s="18">
        <v>0.85181600000000002</v>
      </c>
      <c r="H339" s="18">
        <v>2.9041500000000001E-2</v>
      </c>
      <c r="I339" s="18">
        <f>Table1[[#This Row],[Beta]]/0.271805179</f>
        <v>0.10684674996571718</v>
      </c>
      <c r="J339" s="17">
        <v>5.0862800000000003E-3</v>
      </c>
      <c r="K339" s="12">
        <v>1.14715E-8</v>
      </c>
      <c r="L339" s="10" t="s">
        <v>139</v>
      </c>
    </row>
    <row r="340" spans="1:12">
      <c r="A340" s="10" t="s">
        <v>91</v>
      </c>
      <c r="B340" s="10" t="s">
        <v>284</v>
      </c>
      <c r="C340" s="10" t="s">
        <v>68</v>
      </c>
      <c r="D340" s="10">
        <v>8</v>
      </c>
      <c r="E340" s="10">
        <v>19810787</v>
      </c>
      <c r="F340" s="10" t="s">
        <v>20</v>
      </c>
      <c r="G340" s="18">
        <v>0.91318100000000002</v>
      </c>
      <c r="H340" s="18">
        <v>6.8464300000000006E-2</v>
      </c>
      <c r="I340" s="18">
        <f>Table1[[#This Row],[Beta]]/0.46920446</f>
        <v>0.14591570591635042</v>
      </c>
      <c r="J340" s="17">
        <v>1.19951E-2</v>
      </c>
      <c r="K340" s="12">
        <v>1.16134E-8</v>
      </c>
    </row>
    <row r="341" spans="1:12">
      <c r="A341" s="10" t="s">
        <v>287</v>
      </c>
      <c r="B341" s="10" t="s">
        <v>286</v>
      </c>
      <c r="C341" s="10" t="s">
        <v>394</v>
      </c>
      <c r="D341" s="10">
        <v>12</v>
      </c>
      <c r="E341" s="10">
        <v>111800258</v>
      </c>
      <c r="F341" s="10" t="s">
        <v>7</v>
      </c>
      <c r="G341" s="18">
        <v>0.71636100000000003</v>
      </c>
      <c r="H341" s="18">
        <v>4.7872599999999998</v>
      </c>
      <c r="I341" s="18">
        <f>Table1[[#This Row],[Beta]]/60.15709725</f>
        <v>7.957930516669004E-2</v>
      </c>
      <c r="J341" s="17">
        <v>0.83897100000000002</v>
      </c>
      <c r="K341" s="12">
        <v>1.16883E-8</v>
      </c>
    </row>
    <row r="342" spans="1:12">
      <c r="A342" s="10" t="s">
        <v>273</v>
      </c>
      <c r="B342" s="10" t="s">
        <v>272</v>
      </c>
      <c r="C342" s="10" t="s">
        <v>398</v>
      </c>
      <c r="D342" s="10">
        <v>2</v>
      </c>
      <c r="E342" s="10">
        <v>162876768</v>
      </c>
      <c r="F342" s="10" t="s">
        <v>7</v>
      </c>
      <c r="G342" s="18">
        <v>0.98777499999999996</v>
      </c>
      <c r="H342" s="18">
        <v>-41.012900000000002</v>
      </c>
      <c r="I342" s="18">
        <f>Table1[[#This Row],[Beta]]/31.95443025</f>
        <v>-1.2834808719520199</v>
      </c>
      <c r="J342" s="17">
        <v>7.16716</v>
      </c>
      <c r="K342" s="12">
        <v>1.23136E-8</v>
      </c>
    </row>
    <row r="343" spans="1:12">
      <c r="A343" s="10" t="s">
        <v>269</v>
      </c>
      <c r="B343" s="10" t="s">
        <v>268</v>
      </c>
      <c r="C343" s="10" t="s">
        <v>391</v>
      </c>
      <c r="D343" s="10">
        <v>3</v>
      </c>
      <c r="E343" s="10">
        <v>111658514</v>
      </c>
      <c r="F343" s="10" t="s">
        <v>5</v>
      </c>
      <c r="G343" s="18">
        <v>0.82351700000000005</v>
      </c>
      <c r="H343" s="18">
        <v>2.7184900000000001E-2</v>
      </c>
      <c r="I343" s="18">
        <f>Table1[[#This Row],[Beta]]/0.271805179</f>
        <v>0.10001612220935643</v>
      </c>
      <c r="J343" s="17">
        <v>4.7726799999999996E-3</v>
      </c>
      <c r="K343" s="12">
        <v>1.24384E-8</v>
      </c>
    </row>
    <row r="344" spans="1:12">
      <c r="A344" s="10" t="s">
        <v>10</v>
      </c>
      <c r="B344" s="10" t="s">
        <v>376</v>
      </c>
      <c r="C344" s="10" t="s">
        <v>395</v>
      </c>
      <c r="D344" s="10">
        <v>6</v>
      </c>
      <c r="E344" s="10">
        <v>31620520</v>
      </c>
      <c r="F344" s="10" t="s">
        <v>2</v>
      </c>
      <c r="G344" s="18">
        <v>0.90665200000000001</v>
      </c>
      <c r="H344" s="18">
        <v>0.25031300000000001</v>
      </c>
      <c r="I344" s="18">
        <f>Table1[[#This Row],[Beta]]/1.998984645</f>
        <v>0.12522007141280467</v>
      </c>
      <c r="J344" s="17">
        <v>4.3958999999999998E-2</v>
      </c>
      <c r="K344" s="12">
        <v>1.25322E-8</v>
      </c>
      <c r="L344" s="10" t="s">
        <v>11</v>
      </c>
    </row>
    <row r="345" spans="1:12">
      <c r="A345" s="10" t="s">
        <v>214</v>
      </c>
      <c r="B345" s="10" t="s">
        <v>291</v>
      </c>
      <c r="C345" s="10" t="s">
        <v>391</v>
      </c>
      <c r="D345" s="10">
        <v>9</v>
      </c>
      <c r="E345" s="10">
        <v>107648652</v>
      </c>
      <c r="F345" s="10" t="s">
        <v>20</v>
      </c>
      <c r="G345" s="18">
        <v>0.88144199999999995</v>
      </c>
      <c r="H345" s="18">
        <v>3.1641700000000002E-2</v>
      </c>
      <c r="I345" s="18">
        <f>Table1[[#This Row],[Beta]]/0.271805179</f>
        <v>0.11641316076615303</v>
      </c>
      <c r="J345" s="17">
        <v>5.5586699999999999E-3</v>
      </c>
      <c r="K345" s="12">
        <v>1.27065E-8</v>
      </c>
    </row>
    <row r="346" spans="1:12">
      <c r="A346" s="10" t="s">
        <v>4</v>
      </c>
      <c r="B346" s="10" t="s">
        <v>375</v>
      </c>
      <c r="C346" s="10" t="s">
        <v>395</v>
      </c>
      <c r="D346" s="10">
        <v>6</v>
      </c>
      <c r="E346" s="10">
        <v>31918860</v>
      </c>
      <c r="F346" s="10" t="s">
        <v>5</v>
      </c>
      <c r="G346" s="18">
        <v>0.90873599999999999</v>
      </c>
      <c r="H346" s="18">
        <v>0.252585</v>
      </c>
      <c r="I346" s="18">
        <f>Table1[[#This Row],[Beta]]/1.998984645</f>
        <v>0.12635664842738201</v>
      </c>
      <c r="J346" s="17">
        <v>4.44033E-2</v>
      </c>
      <c r="K346" s="12">
        <v>1.2963599999999999E-8</v>
      </c>
    </row>
    <row r="347" spans="1:12">
      <c r="A347" s="10" t="s">
        <v>188</v>
      </c>
      <c r="B347" s="10" t="s">
        <v>495</v>
      </c>
      <c r="C347" s="10" t="s">
        <v>68</v>
      </c>
      <c r="D347">
        <v>1</v>
      </c>
      <c r="E347">
        <v>62912919</v>
      </c>
      <c r="F347" t="s">
        <v>20</v>
      </c>
      <c r="G347">
        <v>0.67996100000000004</v>
      </c>
      <c r="H347">
        <v>4.0803499999999999E-2</v>
      </c>
      <c r="I347" s="18">
        <f>Table1[[#This Row],[Beta]]/0.46920446</f>
        <v>8.6963154612809943E-2</v>
      </c>
      <c r="J347">
        <v>7.17426E-3</v>
      </c>
      <c r="K347" s="1">
        <v>1.3072299999999999E-8</v>
      </c>
      <c r="L347" s="10" t="s">
        <v>498</v>
      </c>
    </row>
    <row r="348" spans="1:12">
      <c r="A348" s="10" t="s">
        <v>73</v>
      </c>
      <c r="B348" s="10" t="s">
        <v>496</v>
      </c>
      <c r="C348" s="10" t="s">
        <v>68</v>
      </c>
      <c r="D348">
        <v>11</v>
      </c>
      <c r="E348">
        <v>116915742</v>
      </c>
      <c r="F348" t="s">
        <v>2</v>
      </c>
      <c r="G348">
        <v>0.88031800000000004</v>
      </c>
      <c r="H348">
        <v>-5.8697800000000001E-2</v>
      </c>
      <c r="I348" s="18">
        <f>Table1[[#This Row],[Beta]]/0.46920446</f>
        <v>-0.12510068638307489</v>
      </c>
      <c r="J348">
        <v>1.03242E-2</v>
      </c>
      <c r="K348" s="1">
        <v>1.3227200000000001E-8</v>
      </c>
    </row>
    <row r="349" spans="1:12">
      <c r="A349" s="22" t="s">
        <v>80</v>
      </c>
      <c r="B349" s="22" t="s">
        <v>497</v>
      </c>
      <c r="C349" s="10" t="s">
        <v>68</v>
      </c>
      <c r="D349">
        <v>1</v>
      </c>
      <c r="E349">
        <v>63145439</v>
      </c>
      <c r="F349" t="s">
        <v>7</v>
      </c>
      <c r="G349">
        <v>0.68185200000000001</v>
      </c>
      <c r="H349">
        <v>4.0798599999999997E-2</v>
      </c>
      <c r="I349" s="18">
        <f>Table1[[#This Row],[Beta]]/0.46920446</f>
        <v>8.6952711404320412E-2</v>
      </c>
      <c r="J349">
        <v>7.1766800000000004E-3</v>
      </c>
      <c r="K349" s="1">
        <v>1.32695E-8</v>
      </c>
    </row>
  </sheetData>
  <sortState ref="C2:P345">
    <sortCondition ref="K1"/>
  </sortState>
  <mergeCells count="1">
    <mergeCell ref="A1:C1"/>
  </mergeCells>
  <phoneticPr fontId="9" type="noConversion"/>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opLeftCell="A12" workbookViewId="0">
      <selection activeCell="B16" sqref="B16"/>
    </sheetView>
  </sheetViews>
  <sheetFormatPr baseColWidth="10" defaultRowHeight="15" x14ac:dyDescent="0"/>
  <cols>
    <col min="1" max="1" width="18.5" bestFit="1" customWidth="1"/>
    <col min="2" max="3" width="10.33203125" bestFit="1" customWidth="1"/>
    <col min="4" max="4" width="21.33203125" bestFit="1" customWidth="1"/>
    <col min="5" max="5" width="8.33203125" bestFit="1" customWidth="1"/>
    <col min="6" max="7" width="10.1640625" bestFit="1" customWidth="1"/>
    <col min="8" max="8" width="15" bestFit="1" customWidth="1"/>
    <col min="9" max="9" width="5.83203125" bestFit="1" customWidth="1"/>
    <col min="10" max="10" width="8.1640625" bestFit="1" customWidth="1"/>
    <col min="11" max="11" width="9.83203125" bestFit="1" customWidth="1"/>
    <col min="12" max="12" width="10.1640625" bestFit="1" customWidth="1"/>
    <col min="13" max="13" width="11.1640625" bestFit="1" customWidth="1"/>
    <col min="14" max="14" width="80.6640625" bestFit="1" customWidth="1"/>
  </cols>
  <sheetData>
    <row r="1" spans="1:14" ht="23">
      <c r="A1" s="21" t="s">
        <v>364</v>
      </c>
      <c r="B1" s="21"/>
      <c r="C1" s="21"/>
      <c r="D1" s="21"/>
      <c r="E1" s="21"/>
      <c r="F1" s="21"/>
    </row>
    <row r="2" spans="1:14" s="2" customFormat="1">
      <c r="A2" s="2" t="s">
        <v>0</v>
      </c>
      <c r="B2" s="2" t="s">
        <v>51</v>
      </c>
      <c r="C2" s="2" t="s">
        <v>358</v>
      </c>
      <c r="D2" s="2" t="s">
        <v>359</v>
      </c>
      <c r="E2" s="2" t="s">
        <v>52</v>
      </c>
      <c r="F2" s="2" t="s">
        <v>53</v>
      </c>
      <c r="G2" s="2" t="s">
        <v>54</v>
      </c>
      <c r="H2" s="2" t="s">
        <v>357</v>
      </c>
      <c r="I2" s="2" t="s">
        <v>483</v>
      </c>
      <c r="J2" s="2" t="s">
        <v>484</v>
      </c>
      <c r="K2" s="2" t="s">
        <v>477</v>
      </c>
      <c r="L2" s="2" t="s">
        <v>478</v>
      </c>
      <c r="M2" s="2" t="s">
        <v>485</v>
      </c>
      <c r="N2" s="2" t="s">
        <v>365</v>
      </c>
    </row>
    <row r="3" spans="1:14">
      <c r="A3" t="s">
        <v>1</v>
      </c>
      <c r="B3" t="s">
        <v>386</v>
      </c>
      <c r="C3">
        <v>250</v>
      </c>
      <c r="D3" t="s">
        <v>389</v>
      </c>
      <c r="E3">
        <v>10</v>
      </c>
      <c r="F3">
        <v>114788815</v>
      </c>
      <c r="G3" t="s">
        <v>2</v>
      </c>
      <c r="H3" s="6">
        <v>0.71819</v>
      </c>
      <c r="I3">
        <v>3485</v>
      </c>
      <c r="J3" s="16">
        <v>8225</v>
      </c>
      <c r="K3" s="6">
        <v>-0.24654999999999999</v>
      </c>
      <c r="L3" s="6">
        <v>3.4216700000000003E-2</v>
      </c>
      <c r="M3" s="1">
        <v>6.2475000000000004E-13</v>
      </c>
      <c r="N3" t="s">
        <v>3</v>
      </c>
    </row>
    <row r="4" spans="1:14">
      <c r="A4" t="s">
        <v>4</v>
      </c>
      <c r="B4" t="s">
        <v>375</v>
      </c>
      <c r="C4">
        <v>250.01</v>
      </c>
      <c r="D4" t="s">
        <v>481</v>
      </c>
      <c r="E4">
        <v>6</v>
      </c>
      <c r="F4">
        <v>31918860</v>
      </c>
      <c r="G4" t="s">
        <v>5</v>
      </c>
      <c r="H4" s="6">
        <v>0.90901799999999999</v>
      </c>
      <c r="I4">
        <v>347</v>
      </c>
      <c r="J4" s="16">
        <v>11496</v>
      </c>
      <c r="K4" s="6">
        <v>-0.607124</v>
      </c>
      <c r="L4" s="6">
        <v>0.108269</v>
      </c>
      <c r="M4" s="1">
        <v>1.32217E-7</v>
      </c>
    </row>
    <row r="5" spans="1:14">
      <c r="A5" t="s">
        <v>6</v>
      </c>
      <c r="B5" t="s">
        <v>382</v>
      </c>
      <c r="C5">
        <v>250.01</v>
      </c>
      <c r="D5" t="s">
        <v>481</v>
      </c>
      <c r="E5">
        <v>6</v>
      </c>
      <c r="F5">
        <v>31734345</v>
      </c>
      <c r="G5" t="s">
        <v>7</v>
      </c>
      <c r="H5" s="6">
        <v>0.90718699999999997</v>
      </c>
      <c r="I5">
        <v>347</v>
      </c>
      <c r="J5" s="16">
        <v>11494</v>
      </c>
      <c r="K5" s="6">
        <v>-0.59192800000000001</v>
      </c>
      <c r="L5" s="6">
        <v>0.107756</v>
      </c>
      <c r="M5" s="1">
        <v>2.26832E-7</v>
      </c>
    </row>
    <row r="6" spans="1:14">
      <c r="A6" t="s">
        <v>113</v>
      </c>
      <c r="B6" t="s">
        <v>383</v>
      </c>
      <c r="C6">
        <v>250.01</v>
      </c>
      <c r="D6" t="s">
        <v>481</v>
      </c>
      <c r="E6">
        <v>6</v>
      </c>
      <c r="F6">
        <v>31725230</v>
      </c>
      <c r="G6" t="s">
        <v>7</v>
      </c>
      <c r="H6" s="6">
        <v>0.90700999999999998</v>
      </c>
      <c r="I6">
        <v>346</v>
      </c>
      <c r="J6" s="16">
        <v>11494</v>
      </c>
      <c r="K6" s="6">
        <v>-0.592032</v>
      </c>
      <c r="L6" s="6">
        <v>0.107832</v>
      </c>
      <c r="M6" s="1">
        <v>2.2942600000000001E-7</v>
      </c>
    </row>
    <row r="7" spans="1:14">
      <c r="A7" t="s">
        <v>113</v>
      </c>
      <c r="B7" t="s">
        <v>377</v>
      </c>
      <c r="C7">
        <v>250.01</v>
      </c>
      <c r="D7" t="s">
        <v>481</v>
      </c>
      <c r="E7">
        <v>6</v>
      </c>
      <c r="F7">
        <v>31727474</v>
      </c>
      <c r="G7" t="s">
        <v>5</v>
      </c>
      <c r="H7" s="6">
        <v>0.90758300000000003</v>
      </c>
      <c r="I7">
        <v>347</v>
      </c>
      <c r="J7" s="16">
        <v>11496</v>
      </c>
      <c r="K7" s="6">
        <v>-0.59493600000000002</v>
      </c>
      <c r="L7" s="6">
        <v>0.10816199999999999</v>
      </c>
      <c r="M7" s="1">
        <v>2.2117299999999999E-7</v>
      </c>
    </row>
    <row r="8" spans="1:14">
      <c r="A8" t="s">
        <v>10</v>
      </c>
      <c r="B8" t="s">
        <v>376</v>
      </c>
      <c r="C8">
        <v>250.01</v>
      </c>
      <c r="D8" t="s">
        <v>481</v>
      </c>
      <c r="E8">
        <v>6</v>
      </c>
      <c r="F8">
        <v>31620520</v>
      </c>
      <c r="G8" t="s">
        <v>2</v>
      </c>
      <c r="H8" s="6">
        <v>0.90682300000000005</v>
      </c>
      <c r="I8">
        <v>347</v>
      </c>
      <c r="J8" s="16">
        <v>11496</v>
      </c>
      <c r="K8" s="6">
        <v>-0.58479599999999998</v>
      </c>
      <c r="L8" s="6">
        <v>0.108016</v>
      </c>
      <c r="M8" s="1">
        <v>3.3432500000000002E-7</v>
      </c>
      <c r="N8" t="s">
        <v>367</v>
      </c>
    </row>
    <row r="9" spans="1:14">
      <c r="A9" t="s">
        <v>113</v>
      </c>
      <c r="B9" t="s">
        <v>384</v>
      </c>
      <c r="C9">
        <v>250.01</v>
      </c>
      <c r="D9" t="s">
        <v>481</v>
      </c>
      <c r="E9">
        <v>6</v>
      </c>
      <c r="F9">
        <v>31721033</v>
      </c>
      <c r="G9" t="s">
        <v>7</v>
      </c>
      <c r="H9" s="6">
        <v>0.90710199999999996</v>
      </c>
      <c r="I9">
        <v>347</v>
      </c>
      <c r="J9" s="16">
        <v>11494</v>
      </c>
      <c r="K9" s="6">
        <v>-0.58931800000000001</v>
      </c>
      <c r="L9" s="6">
        <v>0.107776</v>
      </c>
      <c r="M9" s="1">
        <v>2.5572999999999997E-7</v>
      </c>
      <c r="N9" t="s">
        <v>368</v>
      </c>
    </row>
    <row r="10" spans="1:14">
      <c r="A10" t="s">
        <v>13</v>
      </c>
      <c r="B10" t="s">
        <v>385</v>
      </c>
      <c r="C10">
        <v>250.01</v>
      </c>
      <c r="D10" t="s">
        <v>481</v>
      </c>
      <c r="E10">
        <v>6</v>
      </c>
      <c r="F10">
        <v>31704294</v>
      </c>
      <c r="G10" t="s">
        <v>7</v>
      </c>
      <c r="H10" s="6">
        <v>0.906918</v>
      </c>
      <c r="I10">
        <v>347</v>
      </c>
      <c r="J10" s="16">
        <v>11492</v>
      </c>
      <c r="K10" s="6">
        <v>-0.58693899999999999</v>
      </c>
      <c r="L10" s="6">
        <v>0.107806</v>
      </c>
      <c r="M10" s="1">
        <v>2.8556200000000003E-7</v>
      </c>
    </row>
    <row r="11" spans="1:14">
      <c r="B11" t="s">
        <v>372</v>
      </c>
      <c r="C11">
        <v>272.39999999999998</v>
      </c>
      <c r="D11" t="s">
        <v>390</v>
      </c>
      <c r="E11">
        <v>19</v>
      </c>
      <c r="F11">
        <v>45415640</v>
      </c>
      <c r="G11" t="s">
        <v>7</v>
      </c>
      <c r="H11" s="6">
        <v>0.88967399999999996</v>
      </c>
      <c r="I11">
        <v>5965</v>
      </c>
      <c r="J11" s="16">
        <v>4581</v>
      </c>
      <c r="K11" s="6">
        <v>0.34085399999999999</v>
      </c>
      <c r="L11" s="6">
        <v>5.0281899999999997E-2</v>
      </c>
      <c r="M11" s="1">
        <v>1.5059799999999998E-11</v>
      </c>
      <c r="N11" t="s">
        <v>369</v>
      </c>
    </row>
    <row r="12" spans="1:14">
      <c r="A12" t="s">
        <v>1</v>
      </c>
      <c r="B12" t="s">
        <v>381</v>
      </c>
      <c r="C12">
        <v>250</v>
      </c>
      <c r="D12" t="s">
        <v>389</v>
      </c>
      <c r="E12">
        <v>10</v>
      </c>
      <c r="F12">
        <v>114756041</v>
      </c>
      <c r="G12" t="s">
        <v>5</v>
      </c>
      <c r="H12" s="6">
        <v>0.68148799999999998</v>
      </c>
      <c r="I12">
        <v>3483</v>
      </c>
      <c r="J12" s="16">
        <v>8223</v>
      </c>
      <c r="K12" s="6">
        <v>-0.29142000000000001</v>
      </c>
      <c r="L12" s="6">
        <v>3.2994599999999999E-2</v>
      </c>
      <c r="M12" s="1">
        <v>1.02685E-18</v>
      </c>
      <c r="N12" t="s">
        <v>15</v>
      </c>
    </row>
    <row r="13" spans="1:14">
      <c r="A13" t="s">
        <v>16</v>
      </c>
      <c r="B13" t="s">
        <v>387</v>
      </c>
      <c r="C13">
        <v>250.01</v>
      </c>
      <c r="D13" t="s">
        <v>481</v>
      </c>
      <c r="E13">
        <v>6</v>
      </c>
      <c r="F13">
        <v>31892484</v>
      </c>
      <c r="G13" t="s">
        <v>5</v>
      </c>
      <c r="H13" s="6">
        <v>0.90895300000000001</v>
      </c>
      <c r="I13">
        <v>347</v>
      </c>
      <c r="J13" s="16">
        <v>11493</v>
      </c>
      <c r="K13" s="6">
        <v>-0.59366099999999999</v>
      </c>
      <c r="L13" s="6">
        <v>0.108629</v>
      </c>
      <c r="M13" s="1">
        <v>2.6497399999999997E-7</v>
      </c>
    </row>
    <row r="14" spans="1:14">
      <c r="A14" t="s">
        <v>16</v>
      </c>
      <c r="B14" t="s">
        <v>361</v>
      </c>
      <c r="C14">
        <v>250.01</v>
      </c>
      <c r="D14" t="s">
        <v>481</v>
      </c>
      <c r="E14">
        <v>6</v>
      </c>
      <c r="F14">
        <v>31870326</v>
      </c>
      <c r="G14" t="s">
        <v>7</v>
      </c>
      <c r="H14" s="6">
        <v>0.90866499999999994</v>
      </c>
      <c r="I14">
        <v>347</v>
      </c>
      <c r="J14" s="16">
        <v>11494</v>
      </c>
      <c r="K14" s="6">
        <v>-0.60836500000000004</v>
      </c>
      <c r="L14" s="6">
        <v>0.107971</v>
      </c>
      <c r="M14" s="1">
        <v>1.1427399999999999E-7</v>
      </c>
    </row>
    <row r="15" spans="1:14">
      <c r="B15" t="s">
        <v>360</v>
      </c>
      <c r="C15">
        <v>272.39999999999998</v>
      </c>
      <c r="D15" t="s">
        <v>390</v>
      </c>
      <c r="E15">
        <v>1</v>
      </c>
      <c r="F15">
        <v>109821511</v>
      </c>
      <c r="G15" t="s">
        <v>7</v>
      </c>
      <c r="H15" s="6">
        <v>0.78675899999999999</v>
      </c>
      <c r="I15">
        <v>5957</v>
      </c>
      <c r="J15" s="16">
        <v>4571</v>
      </c>
      <c r="K15" s="6">
        <v>0.18063100000000001</v>
      </c>
      <c r="L15" s="6">
        <v>3.9327899999999999E-2</v>
      </c>
      <c r="M15" s="1">
        <v>4.5532099999999997E-6</v>
      </c>
    </row>
    <row r="16" spans="1:14">
      <c r="A16" t="s">
        <v>17</v>
      </c>
      <c r="B16" t="s">
        <v>380</v>
      </c>
      <c r="C16">
        <v>272.39999999999998</v>
      </c>
      <c r="D16" t="s">
        <v>390</v>
      </c>
      <c r="E16">
        <v>19</v>
      </c>
      <c r="F16">
        <v>11202306</v>
      </c>
      <c r="G16" t="s">
        <v>7</v>
      </c>
      <c r="H16" s="6">
        <v>0.881332</v>
      </c>
      <c r="I16">
        <v>5963</v>
      </c>
      <c r="J16" s="16">
        <v>4579</v>
      </c>
      <c r="K16" s="6">
        <v>0.27865800000000002</v>
      </c>
      <c r="L16" s="6">
        <v>4.9438200000000002E-2</v>
      </c>
      <c r="M16" s="1">
        <v>1.9109400000000001E-8</v>
      </c>
      <c r="N16" t="s">
        <v>370</v>
      </c>
    </row>
    <row r="17" spans="1:14">
      <c r="A17" t="s">
        <v>1</v>
      </c>
      <c r="B17" t="s">
        <v>379</v>
      </c>
      <c r="C17">
        <v>250</v>
      </c>
      <c r="D17" t="s">
        <v>389</v>
      </c>
      <c r="E17">
        <v>10</v>
      </c>
      <c r="F17">
        <v>114754088</v>
      </c>
      <c r="G17" t="s">
        <v>2</v>
      </c>
      <c r="H17" s="6">
        <v>0.68625100000000006</v>
      </c>
      <c r="I17">
        <v>3485</v>
      </c>
      <c r="J17" s="16">
        <v>8225</v>
      </c>
      <c r="K17" s="6">
        <v>-0.27771299999999999</v>
      </c>
      <c r="L17" s="6">
        <v>3.3099700000000003E-2</v>
      </c>
      <c r="M17" s="1">
        <v>5.0067700000000001E-17</v>
      </c>
      <c r="N17" t="s">
        <v>19</v>
      </c>
    </row>
    <row r="18" spans="1:14">
      <c r="A18" t="s">
        <v>1</v>
      </c>
      <c r="B18" t="s">
        <v>374</v>
      </c>
      <c r="C18">
        <v>250</v>
      </c>
      <c r="D18" t="s">
        <v>389</v>
      </c>
      <c r="E18">
        <v>10</v>
      </c>
      <c r="F18">
        <v>114758349</v>
      </c>
      <c r="G18" t="s">
        <v>20</v>
      </c>
      <c r="H18" s="6">
        <v>0.70491000000000004</v>
      </c>
      <c r="I18">
        <v>3485</v>
      </c>
      <c r="J18" s="16">
        <v>8225</v>
      </c>
      <c r="K18" s="6">
        <v>-0.287412</v>
      </c>
      <c r="L18" s="6">
        <v>3.36884E-2</v>
      </c>
      <c r="M18" s="1">
        <v>1.5257099999999999E-17</v>
      </c>
      <c r="N18" t="s">
        <v>371</v>
      </c>
    </row>
    <row r="19" spans="1:14">
      <c r="B19" t="s">
        <v>373</v>
      </c>
      <c r="C19">
        <v>244.9</v>
      </c>
      <c r="D19" t="s">
        <v>46</v>
      </c>
      <c r="E19">
        <v>9</v>
      </c>
      <c r="F19">
        <v>100556109</v>
      </c>
      <c r="G19" t="s">
        <v>7</v>
      </c>
      <c r="H19" s="6">
        <v>0.65873099999999996</v>
      </c>
      <c r="I19">
        <v>1750</v>
      </c>
      <c r="J19" s="16">
        <v>9801</v>
      </c>
      <c r="K19" s="6">
        <v>0.21717800000000001</v>
      </c>
      <c r="L19" s="6">
        <v>4.0866800000000002E-2</v>
      </c>
      <c r="M19" s="1">
        <v>8.0340200000000001E-8</v>
      </c>
      <c r="N19" t="s">
        <v>22</v>
      </c>
    </row>
    <row r="20" spans="1:14">
      <c r="A20" t="s">
        <v>6</v>
      </c>
      <c r="B20" t="s">
        <v>378</v>
      </c>
      <c r="C20">
        <v>250.01</v>
      </c>
      <c r="D20" t="s">
        <v>481</v>
      </c>
      <c r="E20">
        <v>6</v>
      </c>
      <c r="F20">
        <v>31733466</v>
      </c>
      <c r="G20" t="s">
        <v>2</v>
      </c>
      <c r="H20" s="6">
        <v>0.90707599999999999</v>
      </c>
      <c r="I20">
        <v>347</v>
      </c>
      <c r="J20" s="16">
        <v>11496</v>
      </c>
      <c r="K20" s="6">
        <v>-0.58943000000000001</v>
      </c>
      <c r="L20" s="6">
        <v>0.10777299999999999</v>
      </c>
      <c r="M20" s="1">
        <v>2.5431200000000001E-7</v>
      </c>
    </row>
    <row r="21" spans="1:14">
      <c r="A21" t="s">
        <v>23</v>
      </c>
      <c r="B21" t="s">
        <v>24</v>
      </c>
      <c r="C21">
        <v>244.9</v>
      </c>
      <c r="D21" t="s">
        <v>46</v>
      </c>
      <c r="E21">
        <v>5</v>
      </c>
      <c r="F21">
        <v>76541325</v>
      </c>
      <c r="G21" t="s">
        <v>5</v>
      </c>
      <c r="H21" s="6">
        <v>0.60229600000000005</v>
      </c>
      <c r="I21">
        <v>1750</v>
      </c>
      <c r="J21" s="16">
        <v>9790</v>
      </c>
      <c r="K21" s="6">
        <v>-0.190051</v>
      </c>
      <c r="L21" s="6">
        <v>3.8385200000000001E-2</v>
      </c>
      <c r="M21" s="1">
        <v>7.7110900000000005E-7</v>
      </c>
    </row>
    <row r="22" spans="1:14">
      <c r="B22" t="s">
        <v>25</v>
      </c>
      <c r="C22">
        <v>244.9</v>
      </c>
      <c r="D22" t="s">
        <v>46</v>
      </c>
      <c r="E22">
        <v>9</v>
      </c>
      <c r="F22">
        <v>100556972</v>
      </c>
      <c r="G22" t="s">
        <v>7</v>
      </c>
      <c r="H22" s="6">
        <v>0.65984200000000004</v>
      </c>
      <c r="I22">
        <v>1751</v>
      </c>
      <c r="J22" s="16">
        <v>9801</v>
      </c>
      <c r="K22" s="6">
        <v>0.21606300000000001</v>
      </c>
      <c r="L22" s="6">
        <v>4.0884400000000001E-2</v>
      </c>
      <c r="M22" s="1">
        <v>9.4791799999999995E-8</v>
      </c>
    </row>
    <row r="23" spans="1:14">
      <c r="A23" t="s">
        <v>26</v>
      </c>
      <c r="B23" t="s">
        <v>27</v>
      </c>
      <c r="C23">
        <v>250.01</v>
      </c>
      <c r="D23" t="s">
        <v>481</v>
      </c>
      <c r="E23">
        <v>6</v>
      </c>
      <c r="F23">
        <v>32059867</v>
      </c>
      <c r="G23" t="s">
        <v>5</v>
      </c>
      <c r="H23" s="6">
        <v>0.91050900000000001</v>
      </c>
      <c r="I23">
        <v>347</v>
      </c>
      <c r="J23" s="16">
        <v>11481</v>
      </c>
      <c r="K23" s="6">
        <v>-0.64518900000000001</v>
      </c>
      <c r="L23" s="6">
        <v>0.10867</v>
      </c>
      <c r="M23" s="1">
        <v>2.5618499999999999E-8</v>
      </c>
    </row>
    <row r="24" spans="1:14">
      <c r="A24" t="s">
        <v>1</v>
      </c>
      <c r="B24" t="s">
        <v>28</v>
      </c>
      <c r="C24">
        <v>250</v>
      </c>
      <c r="D24" t="s">
        <v>389</v>
      </c>
      <c r="E24">
        <v>10</v>
      </c>
      <c r="F24">
        <v>114808902</v>
      </c>
      <c r="G24" t="s">
        <v>7</v>
      </c>
      <c r="H24" s="6">
        <v>0.71195600000000003</v>
      </c>
      <c r="I24">
        <v>3485</v>
      </c>
      <c r="J24" s="16">
        <v>8225</v>
      </c>
      <c r="K24" s="6">
        <v>-0.24815699999999999</v>
      </c>
      <c r="L24" s="6">
        <v>3.39736E-2</v>
      </c>
      <c r="M24" s="1">
        <v>2.9943700000000002E-13</v>
      </c>
    </row>
    <row r="25" spans="1:14">
      <c r="B25" t="s">
        <v>29</v>
      </c>
      <c r="C25">
        <v>250.01</v>
      </c>
      <c r="D25" t="s">
        <v>481</v>
      </c>
      <c r="E25">
        <v>6</v>
      </c>
      <c r="F25">
        <v>32080191</v>
      </c>
      <c r="G25" t="s">
        <v>7</v>
      </c>
      <c r="H25" s="6">
        <v>0.91070700000000004</v>
      </c>
      <c r="I25">
        <v>347</v>
      </c>
      <c r="J25" s="16">
        <v>11496</v>
      </c>
      <c r="K25" s="6">
        <v>-0.65906399999999998</v>
      </c>
      <c r="L25" s="6">
        <v>0.10832700000000001</v>
      </c>
      <c r="M25" s="1">
        <v>1.18804E-8</v>
      </c>
    </row>
    <row r="26" spans="1:14">
      <c r="A26" t="s">
        <v>23</v>
      </c>
      <c r="B26" t="s">
        <v>30</v>
      </c>
      <c r="C26">
        <v>244.9</v>
      </c>
      <c r="D26" t="s">
        <v>46</v>
      </c>
      <c r="E26">
        <v>5</v>
      </c>
      <c r="F26">
        <v>76521868</v>
      </c>
      <c r="G26" t="s">
        <v>2</v>
      </c>
      <c r="H26" s="6">
        <v>0.60303399999999996</v>
      </c>
      <c r="I26">
        <v>1747</v>
      </c>
      <c r="J26" s="16">
        <v>9788</v>
      </c>
      <c r="K26" s="6">
        <v>-0.17779400000000001</v>
      </c>
      <c r="L26" s="6">
        <v>3.85876E-2</v>
      </c>
      <c r="M26" s="1">
        <v>4.2418200000000003E-6</v>
      </c>
    </row>
    <row r="27" spans="1:14">
      <c r="B27" t="s">
        <v>31</v>
      </c>
      <c r="C27">
        <v>244.9</v>
      </c>
      <c r="D27" t="s">
        <v>46</v>
      </c>
      <c r="E27">
        <v>9</v>
      </c>
      <c r="F27">
        <v>100550028</v>
      </c>
      <c r="G27" t="s">
        <v>20</v>
      </c>
      <c r="H27" s="6">
        <v>0.65880399999999995</v>
      </c>
      <c r="I27">
        <v>1751</v>
      </c>
      <c r="J27" s="16">
        <v>9801</v>
      </c>
      <c r="K27" s="6">
        <v>0.21826599999999999</v>
      </c>
      <c r="L27" s="6">
        <v>4.08216E-2</v>
      </c>
      <c r="M27" s="1">
        <v>6.6736400000000005E-8</v>
      </c>
      <c r="N27" t="s">
        <v>32</v>
      </c>
    </row>
    <row r="28" spans="1:14">
      <c r="B28" t="s">
        <v>33</v>
      </c>
      <c r="C28">
        <v>250.01</v>
      </c>
      <c r="D28" t="s">
        <v>481</v>
      </c>
      <c r="E28">
        <v>6</v>
      </c>
      <c r="F28">
        <v>31705864</v>
      </c>
      <c r="G28" t="s">
        <v>20</v>
      </c>
      <c r="H28" s="6">
        <v>0.90737100000000004</v>
      </c>
      <c r="I28">
        <v>347</v>
      </c>
      <c r="J28" s="16">
        <v>11496</v>
      </c>
      <c r="K28" s="6">
        <v>-0.592777</v>
      </c>
      <c r="L28" s="6">
        <v>0.108191</v>
      </c>
      <c r="M28" s="1">
        <v>2.4451099999999998E-7</v>
      </c>
    </row>
    <row r="29" spans="1:14">
      <c r="A29" t="s">
        <v>113</v>
      </c>
      <c r="B29" t="s">
        <v>34</v>
      </c>
      <c r="C29">
        <v>250.01</v>
      </c>
      <c r="D29" t="s">
        <v>481</v>
      </c>
      <c r="E29">
        <v>6</v>
      </c>
      <c r="F29">
        <v>31715882</v>
      </c>
      <c r="G29" t="s">
        <v>2</v>
      </c>
      <c r="H29" s="6">
        <v>0.90715999999999997</v>
      </c>
      <c r="I29">
        <v>347</v>
      </c>
      <c r="J29" s="16">
        <v>11496</v>
      </c>
      <c r="K29" s="6">
        <v>-0.59281799999999996</v>
      </c>
      <c r="L29" s="6">
        <v>0.107734</v>
      </c>
      <c r="M29" s="1">
        <v>2.1693900000000001E-7</v>
      </c>
    </row>
    <row r="30" spans="1:14">
      <c r="A30" t="s">
        <v>113</v>
      </c>
      <c r="B30" t="s">
        <v>35</v>
      </c>
      <c r="C30">
        <v>250.01</v>
      </c>
      <c r="D30" t="s">
        <v>481</v>
      </c>
      <c r="E30">
        <v>6</v>
      </c>
      <c r="F30">
        <v>31725285</v>
      </c>
      <c r="G30" t="s">
        <v>5</v>
      </c>
      <c r="H30" s="6">
        <v>0.90711799999999998</v>
      </c>
      <c r="I30">
        <v>347</v>
      </c>
      <c r="J30" s="16">
        <v>11496</v>
      </c>
      <c r="K30" s="6">
        <v>-0.58944099999999999</v>
      </c>
      <c r="L30" s="6">
        <v>0.107776</v>
      </c>
      <c r="M30" s="1">
        <v>2.5431200000000001E-7</v>
      </c>
    </row>
    <row r="31" spans="1:14">
      <c r="A31" t="s">
        <v>113</v>
      </c>
      <c r="B31" t="s">
        <v>36</v>
      </c>
      <c r="C31">
        <v>250.01</v>
      </c>
      <c r="D31" t="s">
        <v>481</v>
      </c>
      <c r="E31">
        <v>6</v>
      </c>
      <c r="F31">
        <v>31712196</v>
      </c>
      <c r="G31" t="s">
        <v>7</v>
      </c>
      <c r="H31" s="6">
        <v>0.90711799999999998</v>
      </c>
      <c r="I31">
        <v>347</v>
      </c>
      <c r="J31" s="16">
        <v>11496</v>
      </c>
      <c r="K31" s="6">
        <v>-0.58913400000000005</v>
      </c>
      <c r="L31" s="6">
        <v>0.107781</v>
      </c>
      <c r="M31" s="1">
        <v>2.58067E-7</v>
      </c>
    </row>
    <row r="32" spans="1:14">
      <c r="A32" t="s">
        <v>1</v>
      </c>
      <c r="B32" t="s">
        <v>37</v>
      </c>
      <c r="C32">
        <v>250</v>
      </c>
      <c r="D32" t="s">
        <v>389</v>
      </c>
      <c r="E32">
        <v>10</v>
      </c>
      <c r="F32">
        <v>114748497</v>
      </c>
      <c r="G32" t="s">
        <v>20</v>
      </c>
      <c r="H32" s="6">
        <v>0.53002000000000005</v>
      </c>
      <c r="I32">
        <v>3484</v>
      </c>
      <c r="J32" s="16">
        <v>8225</v>
      </c>
      <c r="K32" s="6">
        <v>-0.194329</v>
      </c>
      <c r="L32" s="6">
        <v>3.1042799999999999E-2</v>
      </c>
      <c r="M32" s="1">
        <v>3.5842300000000001E-10</v>
      </c>
    </row>
    <row r="33" spans="1:14">
      <c r="A33" t="s">
        <v>1</v>
      </c>
      <c r="B33" t="s">
        <v>38</v>
      </c>
      <c r="C33">
        <v>250</v>
      </c>
      <c r="D33" t="s">
        <v>389</v>
      </c>
      <c r="E33">
        <v>10</v>
      </c>
      <c r="F33">
        <v>114767771</v>
      </c>
      <c r="G33" t="s">
        <v>7</v>
      </c>
      <c r="H33" s="6">
        <v>0.68179100000000004</v>
      </c>
      <c r="I33">
        <v>3481</v>
      </c>
      <c r="J33" s="16">
        <v>8222</v>
      </c>
      <c r="K33" s="6">
        <v>-0.26982099999999998</v>
      </c>
      <c r="L33" s="6">
        <v>3.3024299999999999E-2</v>
      </c>
      <c r="M33" s="1">
        <v>3.1579100000000002E-16</v>
      </c>
    </row>
    <row r="34" spans="1:14">
      <c r="A34" t="s">
        <v>16</v>
      </c>
      <c r="B34" t="s">
        <v>39</v>
      </c>
      <c r="C34">
        <v>250.01</v>
      </c>
      <c r="D34" t="s">
        <v>481</v>
      </c>
      <c r="E34">
        <v>6</v>
      </c>
      <c r="F34">
        <v>31878433</v>
      </c>
      <c r="G34" t="s">
        <v>7</v>
      </c>
      <c r="H34" s="6">
        <v>0.90860700000000005</v>
      </c>
      <c r="I34">
        <v>347</v>
      </c>
      <c r="J34" s="16">
        <v>11492</v>
      </c>
      <c r="K34" s="6">
        <v>-0.58522700000000005</v>
      </c>
      <c r="L34" s="6">
        <v>0.108333</v>
      </c>
      <c r="M34" s="1">
        <v>3.6040700000000001E-7</v>
      </c>
    </row>
    <row r="35" spans="1:14">
      <c r="A35" t="s">
        <v>1</v>
      </c>
      <c r="B35" t="s">
        <v>40</v>
      </c>
      <c r="C35">
        <v>250</v>
      </c>
      <c r="D35" t="s">
        <v>389</v>
      </c>
      <c r="E35">
        <v>10</v>
      </c>
      <c r="F35">
        <v>114737050</v>
      </c>
      <c r="G35" t="s">
        <v>2</v>
      </c>
      <c r="H35" s="6">
        <v>0.63012599999999996</v>
      </c>
      <c r="I35">
        <v>3479</v>
      </c>
      <c r="J35" s="16">
        <v>8202</v>
      </c>
      <c r="K35" s="6">
        <v>0.14876600000000001</v>
      </c>
      <c r="L35" s="6">
        <v>3.2211999999999998E-2</v>
      </c>
      <c r="M35" s="1">
        <v>3.5964200000000001E-6</v>
      </c>
    </row>
    <row r="36" spans="1:14">
      <c r="A36" t="s">
        <v>1</v>
      </c>
      <c r="B36" t="s">
        <v>41</v>
      </c>
      <c r="C36">
        <v>250</v>
      </c>
      <c r="D36" t="s">
        <v>389</v>
      </c>
      <c r="E36">
        <v>10</v>
      </c>
      <c r="F36">
        <v>114768783</v>
      </c>
      <c r="G36" t="s">
        <v>7</v>
      </c>
      <c r="H36" s="6">
        <v>0.54018999999999995</v>
      </c>
      <c r="I36">
        <v>3484</v>
      </c>
      <c r="J36" s="16">
        <v>8223</v>
      </c>
      <c r="K36" s="6">
        <v>-0.182424</v>
      </c>
      <c r="L36" s="6">
        <v>3.1096700000000001E-2</v>
      </c>
      <c r="M36" s="1">
        <v>4.24118E-9</v>
      </c>
    </row>
    <row r="37" spans="1:14">
      <c r="A37" t="s">
        <v>42</v>
      </c>
      <c r="B37" t="s">
        <v>43</v>
      </c>
      <c r="C37">
        <v>272.39999999999998</v>
      </c>
      <c r="D37" t="s">
        <v>390</v>
      </c>
      <c r="E37">
        <v>1</v>
      </c>
      <c r="F37">
        <v>109817838</v>
      </c>
      <c r="G37" t="s">
        <v>20</v>
      </c>
      <c r="H37" s="6">
        <v>0.79380799999999996</v>
      </c>
      <c r="I37">
        <v>5965</v>
      </c>
      <c r="J37" s="16">
        <v>4581</v>
      </c>
      <c r="K37" s="6">
        <v>0.191001</v>
      </c>
      <c r="L37" s="6">
        <v>3.9541E-2</v>
      </c>
      <c r="M37" s="1">
        <v>1.4268400000000001E-6</v>
      </c>
      <c r="N37" t="s">
        <v>44</v>
      </c>
    </row>
    <row r="38" spans="1:14">
      <c r="B38" t="s">
        <v>45</v>
      </c>
      <c r="C38">
        <v>244.9</v>
      </c>
      <c r="D38" t="s">
        <v>46</v>
      </c>
      <c r="E38">
        <v>9</v>
      </c>
      <c r="F38">
        <v>100549013</v>
      </c>
      <c r="G38" t="s">
        <v>7</v>
      </c>
      <c r="H38" s="6">
        <v>0.65858700000000003</v>
      </c>
      <c r="I38">
        <v>1751</v>
      </c>
      <c r="J38" s="16">
        <v>9801</v>
      </c>
      <c r="K38" s="6">
        <v>0.21914900000000001</v>
      </c>
      <c r="L38" s="6">
        <v>4.0809400000000003E-2</v>
      </c>
      <c r="M38" s="1">
        <v>5.8452E-8</v>
      </c>
      <c r="N38" t="s">
        <v>46</v>
      </c>
    </row>
    <row r="39" spans="1:14">
      <c r="A39" t="s">
        <v>1</v>
      </c>
      <c r="B39" t="s">
        <v>47</v>
      </c>
      <c r="C39">
        <v>250</v>
      </c>
      <c r="D39" t="s">
        <v>389</v>
      </c>
      <c r="E39">
        <v>10</v>
      </c>
      <c r="F39">
        <v>114732906</v>
      </c>
      <c r="G39" t="s">
        <v>5</v>
      </c>
      <c r="H39" s="6">
        <v>0.53564999999999996</v>
      </c>
      <c r="I39">
        <v>3485</v>
      </c>
      <c r="J39" s="16">
        <v>8226</v>
      </c>
      <c r="K39" s="6">
        <v>-0.147365</v>
      </c>
      <c r="L39" s="6">
        <v>3.1174899999999998E-2</v>
      </c>
      <c r="M39" s="1">
        <v>2.23705E-6</v>
      </c>
    </row>
    <row r="40" spans="1:14">
      <c r="A40" t="s">
        <v>48</v>
      </c>
      <c r="B40" t="s">
        <v>49</v>
      </c>
      <c r="C40">
        <v>250.01</v>
      </c>
      <c r="D40" t="s">
        <v>481</v>
      </c>
      <c r="E40">
        <v>6</v>
      </c>
      <c r="F40">
        <v>31636742</v>
      </c>
      <c r="G40" t="s">
        <v>5</v>
      </c>
      <c r="H40" s="6">
        <v>0.90665399999999996</v>
      </c>
      <c r="I40">
        <v>347</v>
      </c>
      <c r="J40" s="16">
        <v>11496</v>
      </c>
      <c r="K40" s="6">
        <v>-0.58924699999999997</v>
      </c>
      <c r="L40" s="6">
        <v>0.107625</v>
      </c>
      <c r="M40" s="1">
        <v>2.47933E-7</v>
      </c>
    </row>
    <row r="41" spans="1:14">
      <c r="B41" t="s">
        <v>50</v>
      </c>
      <c r="C41">
        <v>250.01</v>
      </c>
      <c r="D41" t="s">
        <v>481</v>
      </c>
      <c r="E41">
        <v>6</v>
      </c>
      <c r="F41">
        <v>32626272</v>
      </c>
      <c r="G41" t="s">
        <v>20</v>
      </c>
      <c r="H41" s="6">
        <v>0.73728499999999997</v>
      </c>
      <c r="I41">
        <v>347</v>
      </c>
      <c r="J41" s="16">
        <v>11489</v>
      </c>
      <c r="K41" s="6">
        <v>-0.84809599999999996</v>
      </c>
      <c r="L41" s="6">
        <v>7.8849900000000001E-2</v>
      </c>
      <c r="M41" s="1">
        <v>4.3986600000000003E-26</v>
      </c>
    </row>
    <row r="42" spans="1:14">
      <c r="M42" s="1"/>
    </row>
    <row r="43" spans="1:14">
      <c r="M43" s="1"/>
    </row>
    <row r="44" spans="1:14">
      <c r="M44" s="1"/>
    </row>
    <row r="45" spans="1:14">
      <c r="M45" s="1"/>
    </row>
    <row r="46" spans="1:14">
      <c r="M46" s="1"/>
    </row>
    <row r="47" spans="1:14">
      <c r="M47" s="1"/>
    </row>
    <row r="48" spans="1:14">
      <c r="M48" s="1"/>
    </row>
    <row r="49" spans="13:13">
      <c r="M49" s="1"/>
    </row>
    <row r="50" spans="13:13">
      <c r="M50" s="1"/>
    </row>
    <row r="51" spans="13:13">
      <c r="M51" s="1"/>
    </row>
    <row r="52" spans="13:13">
      <c r="M52" s="1"/>
    </row>
    <row r="53" spans="13:13">
      <c r="M53" s="1"/>
    </row>
    <row r="54" spans="13:13">
      <c r="M54" s="1"/>
    </row>
    <row r="55" spans="13:13">
      <c r="M55" s="1"/>
    </row>
    <row r="56" spans="13:13">
      <c r="M56" s="1"/>
    </row>
    <row r="57" spans="13:13">
      <c r="M57" s="1"/>
    </row>
    <row r="58" spans="13:13">
      <c r="M58" s="1"/>
    </row>
    <row r="59" spans="13:13">
      <c r="M59" s="1"/>
    </row>
    <row r="60" spans="13:13">
      <c r="M60" s="1"/>
    </row>
    <row r="61" spans="13:13">
      <c r="M61" s="1"/>
    </row>
    <row r="62" spans="13:13">
      <c r="M62" s="1"/>
    </row>
    <row r="63" spans="13:13">
      <c r="M63" s="1"/>
    </row>
    <row r="64" spans="13:13">
      <c r="M64" s="1"/>
    </row>
    <row r="65" spans="13:13">
      <c r="M65" s="1"/>
    </row>
    <row r="66" spans="13:13">
      <c r="M66" s="1"/>
    </row>
    <row r="67" spans="13:13">
      <c r="M67" s="1"/>
    </row>
    <row r="68" spans="13:13">
      <c r="M68" s="1"/>
    </row>
    <row r="69" spans="13:13">
      <c r="M69" s="1"/>
    </row>
    <row r="70" spans="13:13">
      <c r="M70" s="1"/>
    </row>
    <row r="71" spans="13:13">
      <c r="M71" s="1"/>
    </row>
    <row r="72" spans="13:13">
      <c r="M72" s="1"/>
    </row>
    <row r="73" spans="13:13">
      <c r="M73" s="1"/>
    </row>
    <row r="74" spans="13:13">
      <c r="M74" s="1"/>
    </row>
    <row r="75" spans="13:13">
      <c r="M75" s="1"/>
    </row>
    <row r="76" spans="13:13">
      <c r="M76" s="1"/>
    </row>
    <row r="77" spans="13:13">
      <c r="M77" s="1"/>
    </row>
    <row r="78" spans="13:13">
      <c r="M78" s="1"/>
    </row>
    <row r="79" spans="13:13">
      <c r="M79" s="1"/>
    </row>
    <row r="80" spans="13:13">
      <c r="M80" s="1"/>
    </row>
    <row r="81" spans="13:13">
      <c r="M81" s="1"/>
    </row>
    <row r="82" spans="13:13">
      <c r="M82" s="1"/>
    </row>
    <row r="83" spans="13:13">
      <c r="M83" s="1"/>
    </row>
    <row r="84" spans="13:13">
      <c r="M84" s="1"/>
    </row>
    <row r="85" spans="13:13">
      <c r="M85" s="1"/>
    </row>
    <row r="86" spans="13:13">
      <c r="M86" s="1"/>
    </row>
    <row r="87" spans="13:13">
      <c r="M87" s="1"/>
    </row>
    <row r="88" spans="13:13">
      <c r="M88" s="1"/>
    </row>
    <row r="89" spans="13:13">
      <c r="M89" s="1"/>
    </row>
    <row r="90" spans="13:13">
      <c r="M90" s="1"/>
    </row>
    <row r="91" spans="13:13">
      <c r="M91" s="1"/>
    </row>
    <row r="92" spans="13:13">
      <c r="M92" s="1"/>
    </row>
    <row r="93" spans="13:13">
      <c r="M93" s="1"/>
    </row>
    <row r="94" spans="13:13">
      <c r="M94" s="1"/>
    </row>
    <row r="95" spans="13:13">
      <c r="M95" s="1"/>
    </row>
    <row r="96" spans="13:13">
      <c r="M96" s="1"/>
    </row>
    <row r="97" spans="13:13">
      <c r="M97" s="1"/>
    </row>
    <row r="98" spans="13:13">
      <c r="M98" s="1"/>
    </row>
    <row r="99" spans="13:13">
      <c r="M99" s="1"/>
    </row>
    <row r="100" spans="13:13">
      <c r="M100" s="1"/>
    </row>
    <row r="101" spans="13:13">
      <c r="M101" s="1"/>
    </row>
    <row r="102" spans="13:13">
      <c r="M102" s="1"/>
    </row>
    <row r="103" spans="13:13">
      <c r="M103" s="1"/>
    </row>
    <row r="104" spans="13:13">
      <c r="M104" s="1"/>
    </row>
    <row r="105" spans="13:13">
      <c r="M105" s="1"/>
    </row>
    <row r="106" spans="13:13">
      <c r="M106" s="1"/>
    </row>
    <row r="107" spans="13:13">
      <c r="M107" s="1"/>
    </row>
    <row r="108" spans="13:13">
      <c r="M108" s="1"/>
    </row>
    <row r="109" spans="13:13">
      <c r="M109" s="1"/>
    </row>
    <row r="110" spans="13:13">
      <c r="M110" s="1"/>
    </row>
    <row r="111" spans="13:13">
      <c r="M111" s="1"/>
    </row>
    <row r="112" spans="13:13">
      <c r="M112" s="1"/>
    </row>
    <row r="113" spans="13:13">
      <c r="M113" s="1"/>
    </row>
    <row r="114" spans="13:13">
      <c r="M114" s="1"/>
    </row>
    <row r="115" spans="13:13">
      <c r="M115" s="1"/>
    </row>
    <row r="116" spans="13:13">
      <c r="M116" s="1"/>
    </row>
    <row r="117" spans="13:13">
      <c r="M117" s="1"/>
    </row>
    <row r="118" spans="13:13">
      <c r="M118" s="1"/>
    </row>
    <row r="119" spans="13:13">
      <c r="M119" s="1"/>
    </row>
    <row r="120" spans="13:13">
      <c r="M120" s="1"/>
    </row>
    <row r="121" spans="13:13">
      <c r="M121" s="1"/>
    </row>
    <row r="122" spans="13:13">
      <c r="M122" s="1"/>
    </row>
    <row r="123" spans="13:13">
      <c r="M123" s="1"/>
    </row>
    <row r="124" spans="13:13">
      <c r="M124" s="1"/>
    </row>
    <row r="125" spans="13:13">
      <c r="M125" s="1"/>
    </row>
    <row r="126" spans="13:13">
      <c r="M126" s="1"/>
    </row>
    <row r="127" spans="13:13">
      <c r="M127" s="1"/>
    </row>
    <row r="128" spans="13:13">
      <c r="M128" s="1"/>
    </row>
    <row r="129" spans="13:13">
      <c r="M129" s="1"/>
    </row>
    <row r="130" spans="13:13">
      <c r="M130" s="1"/>
    </row>
    <row r="131" spans="13:13">
      <c r="M131" s="1"/>
    </row>
    <row r="132" spans="13:13">
      <c r="M132" s="1"/>
    </row>
    <row r="133" spans="13:13">
      <c r="M133" s="1"/>
    </row>
    <row r="134" spans="13:13">
      <c r="M134" s="1"/>
    </row>
    <row r="135" spans="13:13">
      <c r="M135" s="1"/>
    </row>
    <row r="136" spans="13:13">
      <c r="M136" s="1"/>
    </row>
    <row r="137" spans="13:13">
      <c r="M137" s="1"/>
    </row>
    <row r="138" spans="13:13">
      <c r="M138" s="1"/>
    </row>
    <row r="139" spans="13:13">
      <c r="M139" s="1"/>
    </row>
    <row r="140" spans="13:13">
      <c r="M140" s="1"/>
    </row>
    <row r="141" spans="13:13">
      <c r="M141" s="1"/>
    </row>
    <row r="142" spans="13:13">
      <c r="M142" s="1"/>
    </row>
    <row r="143" spans="13:13">
      <c r="M143" s="1"/>
    </row>
    <row r="144" spans="13:13">
      <c r="M144" s="1"/>
    </row>
    <row r="145" spans="13:13">
      <c r="M145" s="1"/>
    </row>
    <row r="146" spans="13:13">
      <c r="M146" s="1"/>
    </row>
    <row r="147" spans="13:13">
      <c r="M147" s="1"/>
    </row>
    <row r="148" spans="13:13">
      <c r="M148" s="1"/>
    </row>
    <row r="149" spans="13:13">
      <c r="M149" s="1"/>
    </row>
    <row r="150" spans="13:13">
      <c r="M150" s="1"/>
    </row>
    <row r="151" spans="13:13">
      <c r="M151" s="1"/>
    </row>
    <row r="152" spans="13:13">
      <c r="M152" s="1"/>
    </row>
    <row r="153" spans="13:13">
      <c r="M153" s="1"/>
    </row>
    <row r="154" spans="13:13">
      <c r="M154" s="1"/>
    </row>
    <row r="155" spans="13:13">
      <c r="M155" s="1"/>
    </row>
    <row r="156" spans="13:13">
      <c r="M156" s="1"/>
    </row>
    <row r="157" spans="13:13">
      <c r="M157" s="1"/>
    </row>
    <row r="158" spans="13:13">
      <c r="M158" s="1"/>
    </row>
    <row r="159" spans="13:13">
      <c r="M159" s="1"/>
    </row>
    <row r="160" spans="13:13">
      <c r="M160" s="1"/>
    </row>
    <row r="161" spans="1:17">
      <c r="M161" s="1"/>
    </row>
    <row r="162" spans="1:17">
      <c r="M162" s="1"/>
    </row>
    <row r="163" spans="1:17">
      <c r="M163" s="1"/>
    </row>
    <row r="164" spans="1:17">
      <c r="M164" s="1"/>
    </row>
    <row r="165" spans="1:17">
      <c r="M165" s="1"/>
    </row>
    <row r="166" spans="1:17">
      <c r="M166" s="1"/>
    </row>
    <row r="167" spans="1:17">
      <c r="M167" s="1"/>
    </row>
    <row r="168" spans="1:17">
      <c r="M168" s="1"/>
    </row>
    <row r="169" spans="1:17">
      <c r="M169" s="1"/>
    </row>
    <row r="170" spans="1:17">
      <c r="M170" s="1"/>
    </row>
    <row r="171" spans="1:17">
      <c r="M171" s="1"/>
    </row>
    <row r="172" spans="1:17">
      <c r="M172" s="1"/>
    </row>
    <row r="175" spans="1:17">
      <c r="A175" s="8"/>
      <c r="C175" s="8"/>
      <c r="D175" s="8"/>
      <c r="E175" s="8"/>
      <c r="F175" s="8"/>
      <c r="G175" s="8"/>
      <c r="H175" s="8"/>
      <c r="I175" s="8"/>
      <c r="J175" s="8"/>
      <c r="K175" s="8"/>
      <c r="L175" s="9"/>
      <c r="M175" s="9"/>
      <c r="N175" s="9"/>
      <c r="O175" s="8"/>
      <c r="P175" s="8"/>
      <c r="Q175" s="8"/>
    </row>
    <row r="176" spans="1:17">
      <c r="A176" s="8"/>
      <c r="C176" s="8"/>
      <c r="D176" s="8"/>
      <c r="E176" s="8"/>
      <c r="F176" s="8"/>
      <c r="G176" s="8"/>
      <c r="H176" s="8"/>
      <c r="I176" s="8"/>
      <c r="J176" s="8"/>
      <c r="K176" s="8"/>
      <c r="L176" s="9"/>
      <c r="M176" s="9"/>
      <c r="N176" s="9"/>
      <c r="O176" s="8"/>
      <c r="P176" s="8"/>
      <c r="Q176" s="8"/>
    </row>
    <row r="177" spans="1:17">
      <c r="A177" s="8"/>
      <c r="C177" s="8"/>
      <c r="D177" s="8"/>
      <c r="E177" s="8"/>
      <c r="F177" s="8"/>
      <c r="G177" s="8"/>
      <c r="H177" s="8"/>
      <c r="I177" s="8"/>
      <c r="J177" s="8"/>
      <c r="K177" s="8"/>
      <c r="L177" s="9"/>
      <c r="M177" s="9"/>
      <c r="N177" s="9"/>
      <c r="O177" s="8"/>
      <c r="P177" s="8"/>
      <c r="Q177" s="8"/>
    </row>
    <row r="178" spans="1:17">
      <c r="A178" s="8"/>
      <c r="C178" s="8"/>
      <c r="D178" s="8"/>
      <c r="E178" s="8"/>
      <c r="F178" s="8"/>
      <c r="G178" s="8"/>
      <c r="H178" s="8"/>
      <c r="I178" s="8"/>
      <c r="J178" s="8"/>
      <c r="K178" s="8"/>
      <c r="L178" s="9"/>
      <c r="M178" s="9"/>
      <c r="N178" s="9"/>
      <c r="O178" s="8"/>
      <c r="P178" s="8"/>
      <c r="Q178" s="8"/>
    </row>
    <row r="179" spans="1:17">
      <c r="A179" s="8"/>
      <c r="C179" s="8"/>
      <c r="D179" s="8"/>
      <c r="E179" s="8"/>
      <c r="F179" s="8"/>
      <c r="G179" s="8"/>
      <c r="H179" s="8"/>
      <c r="I179" s="8"/>
      <c r="J179" s="8"/>
      <c r="K179" s="8"/>
      <c r="L179" s="9"/>
      <c r="M179" s="9"/>
      <c r="N179" s="9"/>
      <c r="O179" s="8"/>
      <c r="P179" s="8"/>
      <c r="Q179" s="8"/>
    </row>
    <row r="180" spans="1:17">
      <c r="A180" s="8"/>
      <c r="C180" s="8"/>
      <c r="D180" s="8"/>
      <c r="E180" s="8"/>
      <c r="F180" s="8"/>
      <c r="G180" s="8"/>
      <c r="H180" s="8"/>
      <c r="I180" s="8"/>
      <c r="J180" s="8"/>
      <c r="K180" s="8"/>
      <c r="L180" s="9"/>
      <c r="M180" s="9"/>
      <c r="N180" s="9"/>
      <c r="O180" s="8"/>
      <c r="P180" s="8"/>
      <c r="Q180" s="8"/>
    </row>
    <row r="181" spans="1:17">
      <c r="A181" s="8"/>
      <c r="C181" s="8"/>
      <c r="D181" s="8"/>
      <c r="E181" s="8"/>
      <c r="F181" s="8"/>
      <c r="G181" s="8"/>
      <c r="H181" s="8"/>
      <c r="I181" s="8"/>
      <c r="J181" s="8"/>
      <c r="K181" s="8"/>
      <c r="L181" s="9"/>
      <c r="M181" s="9"/>
      <c r="N181" s="9"/>
      <c r="O181" s="8"/>
      <c r="P181" s="8"/>
      <c r="Q181" s="8"/>
    </row>
    <row r="182" spans="1:17">
      <c r="A182" s="8"/>
      <c r="C182" s="8"/>
      <c r="D182" s="8"/>
      <c r="E182" s="8"/>
      <c r="F182" s="8"/>
      <c r="G182" s="8"/>
      <c r="H182" s="8"/>
      <c r="I182" s="8"/>
      <c r="J182" s="8"/>
      <c r="K182" s="8"/>
      <c r="L182" s="9"/>
      <c r="M182" s="9"/>
      <c r="N182" s="9"/>
      <c r="O182" s="8"/>
      <c r="P182" s="8"/>
      <c r="Q182" s="8"/>
    </row>
    <row r="183" spans="1:17">
      <c r="A183" s="8"/>
      <c r="C183" s="8"/>
      <c r="D183" s="8"/>
      <c r="E183" s="8"/>
      <c r="F183" s="8"/>
      <c r="G183" s="8"/>
      <c r="H183" s="8"/>
      <c r="I183" s="8"/>
      <c r="J183" s="8"/>
      <c r="K183" s="8"/>
      <c r="L183" s="9"/>
      <c r="M183" s="9"/>
      <c r="N183" s="9"/>
      <c r="O183" s="8"/>
      <c r="P183" s="8"/>
      <c r="Q183" s="8"/>
    </row>
    <row r="184" spans="1:17">
      <c r="A184" s="8"/>
      <c r="C184" s="8"/>
      <c r="D184" s="8"/>
      <c r="E184" s="8"/>
      <c r="F184" s="8"/>
      <c r="G184" s="8"/>
      <c r="H184" s="8"/>
      <c r="I184" s="8"/>
      <c r="J184" s="8"/>
      <c r="K184" s="8"/>
      <c r="L184" s="9"/>
      <c r="M184" s="9"/>
      <c r="N184" s="9"/>
      <c r="O184" s="8"/>
      <c r="P184" s="8"/>
      <c r="Q184" s="8"/>
    </row>
    <row r="185" spans="1:17">
      <c r="A185" s="8"/>
      <c r="C185" s="8"/>
      <c r="D185" s="8"/>
      <c r="E185" s="8"/>
      <c r="F185" s="8"/>
      <c r="G185" s="8"/>
      <c r="H185" s="8"/>
      <c r="I185" s="8"/>
      <c r="J185" s="8"/>
      <c r="K185" s="8"/>
      <c r="L185" s="9"/>
      <c r="M185" s="9"/>
      <c r="N185" s="9"/>
      <c r="O185" s="8"/>
      <c r="P185" s="8"/>
      <c r="Q185" s="8"/>
    </row>
    <row r="186" spans="1:17">
      <c r="A186" s="8"/>
      <c r="C186" s="8"/>
      <c r="D186" s="8"/>
      <c r="E186" s="8"/>
      <c r="F186" s="8"/>
      <c r="G186" s="8"/>
      <c r="H186" s="8"/>
      <c r="I186" s="8"/>
      <c r="J186" s="8"/>
      <c r="K186" s="8"/>
      <c r="L186" s="9"/>
      <c r="M186" s="9"/>
      <c r="N186" s="9"/>
      <c r="O186" s="8"/>
      <c r="P186" s="8"/>
      <c r="Q186" s="8"/>
    </row>
    <row r="187" spans="1:17">
      <c r="A187" s="8"/>
      <c r="C187" s="8"/>
      <c r="D187" s="8"/>
      <c r="E187" s="8"/>
      <c r="F187" s="8"/>
      <c r="G187" s="8"/>
      <c r="H187" s="8"/>
      <c r="I187" s="8"/>
      <c r="J187" s="8"/>
      <c r="K187" s="8"/>
      <c r="L187" s="9"/>
      <c r="M187" s="9"/>
      <c r="N187" s="9"/>
      <c r="O187" s="8"/>
      <c r="P187" s="8"/>
      <c r="Q187" s="8"/>
    </row>
    <row r="188" spans="1:17">
      <c r="A188" s="8"/>
      <c r="C188" s="8"/>
      <c r="D188" s="8"/>
      <c r="E188" s="8"/>
      <c r="F188" s="8"/>
      <c r="G188" s="8"/>
      <c r="H188" s="8"/>
      <c r="I188" s="8"/>
      <c r="J188" s="8"/>
      <c r="K188" s="8"/>
      <c r="L188" s="9"/>
      <c r="M188" s="9"/>
      <c r="N188" s="9"/>
      <c r="O188" s="8"/>
      <c r="P188" s="8"/>
      <c r="Q188" s="8"/>
    </row>
    <row r="189" spans="1:17">
      <c r="A189" s="8"/>
      <c r="C189" s="8"/>
      <c r="D189" s="8"/>
      <c r="E189" s="8"/>
      <c r="F189" s="8"/>
      <c r="G189" s="8"/>
      <c r="H189" s="8"/>
      <c r="I189" s="8"/>
      <c r="J189" s="8"/>
      <c r="K189" s="8"/>
      <c r="L189" s="9"/>
      <c r="M189" s="9"/>
      <c r="N189" s="9"/>
      <c r="O189" s="8"/>
      <c r="P189" s="8"/>
      <c r="Q189" s="8"/>
    </row>
    <row r="190" spans="1:17">
      <c r="A190" s="8"/>
      <c r="C190" s="8"/>
      <c r="D190" s="8"/>
      <c r="E190" s="8"/>
      <c r="F190" s="8"/>
      <c r="G190" s="8"/>
      <c r="H190" s="8"/>
      <c r="I190" s="8"/>
      <c r="J190" s="8"/>
      <c r="K190" s="8"/>
      <c r="L190" s="9"/>
      <c r="M190" s="9"/>
      <c r="N190" s="9"/>
      <c r="O190" s="8"/>
      <c r="P190" s="8"/>
      <c r="Q190" s="8"/>
    </row>
    <row r="191" spans="1:17">
      <c r="A191" s="8"/>
      <c r="C191" s="8"/>
      <c r="D191" s="8"/>
      <c r="E191" s="8"/>
      <c r="F191" s="8"/>
      <c r="G191" s="8"/>
      <c r="H191" s="8"/>
      <c r="I191" s="8"/>
      <c r="J191" s="8"/>
      <c r="K191" s="8"/>
      <c r="L191" s="9"/>
      <c r="M191" s="9"/>
      <c r="N191" s="9"/>
      <c r="O191" s="8"/>
      <c r="P191" s="8"/>
      <c r="Q191" s="8"/>
    </row>
    <row r="192" spans="1:17">
      <c r="A192" s="8"/>
      <c r="C192" s="8"/>
      <c r="D192" s="8"/>
      <c r="E192" s="8"/>
      <c r="F192" s="8"/>
      <c r="G192" s="8"/>
      <c r="H192" s="8"/>
      <c r="I192" s="8"/>
      <c r="J192" s="8"/>
      <c r="K192" s="8"/>
      <c r="L192" s="9"/>
      <c r="M192" s="9"/>
      <c r="N192" s="9"/>
      <c r="O192" s="8"/>
      <c r="P192" s="8"/>
      <c r="Q192" s="8"/>
    </row>
    <row r="193" spans="1:17">
      <c r="A193" s="8"/>
      <c r="C193" s="8"/>
      <c r="D193" s="8"/>
      <c r="E193" s="8"/>
      <c r="F193" s="8"/>
      <c r="G193" s="8"/>
      <c r="H193" s="8"/>
      <c r="I193" s="8"/>
      <c r="J193" s="8"/>
      <c r="K193" s="8"/>
      <c r="L193" s="9"/>
      <c r="M193" s="9"/>
      <c r="N193" s="9"/>
      <c r="O193" s="8"/>
      <c r="P193" s="8"/>
      <c r="Q193" s="8"/>
    </row>
    <row r="194" spans="1:17">
      <c r="A194" s="8"/>
      <c r="C194" s="8"/>
      <c r="D194" s="8"/>
      <c r="E194" s="8"/>
      <c r="F194" s="8"/>
      <c r="G194" s="8"/>
      <c r="H194" s="8"/>
      <c r="I194" s="8"/>
      <c r="J194" s="8"/>
      <c r="K194" s="8"/>
      <c r="L194" s="9"/>
      <c r="M194" s="9"/>
      <c r="N194" s="9"/>
      <c r="O194" s="8"/>
      <c r="P194" s="8"/>
      <c r="Q194" s="8"/>
    </row>
    <row r="195" spans="1:17">
      <c r="A195" s="8"/>
      <c r="C195" s="8"/>
      <c r="D195" s="8"/>
      <c r="E195" s="8"/>
      <c r="F195" s="8"/>
      <c r="G195" s="8"/>
      <c r="H195" s="8"/>
      <c r="I195" s="8"/>
      <c r="J195" s="8"/>
      <c r="K195" s="8"/>
      <c r="L195" s="9"/>
      <c r="M195" s="9"/>
      <c r="N195" s="9"/>
      <c r="O195" s="8"/>
      <c r="P195" s="8"/>
      <c r="Q195" s="8"/>
    </row>
    <row r="196" spans="1:17">
      <c r="A196" s="8"/>
      <c r="C196" s="8"/>
      <c r="D196" s="8"/>
      <c r="E196" s="8"/>
      <c r="F196" s="8"/>
      <c r="G196" s="8"/>
      <c r="H196" s="8"/>
      <c r="I196" s="8"/>
      <c r="J196" s="8"/>
      <c r="K196" s="8"/>
      <c r="L196" s="9"/>
      <c r="M196" s="9"/>
      <c r="N196" s="9"/>
      <c r="O196" s="8"/>
      <c r="P196" s="8"/>
      <c r="Q196" s="8"/>
    </row>
    <row r="197" spans="1:17">
      <c r="A197" s="8"/>
      <c r="C197" s="8"/>
      <c r="D197" s="8"/>
      <c r="E197" s="8"/>
      <c r="F197" s="8"/>
      <c r="G197" s="8"/>
      <c r="H197" s="8"/>
      <c r="I197" s="8"/>
      <c r="J197" s="8"/>
      <c r="K197" s="8"/>
      <c r="L197" s="9"/>
      <c r="M197" s="9"/>
      <c r="N197" s="9"/>
      <c r="O197" s="8"/>
      <c r="P197" s="8"/>
      <c r="Q197" s="8"/>
    </row>
    <row r="198" spans="1:17">
      <c r="A198" s="8"/>
      <c r="C198" s="8"/>
      <c r="D198" s="8"/>
      <c r="E198" s="8"/>
      <c r="F198" s="8"/>
      <c r="G198" s="8"/>
      <c r="H198" s="8"/>
      <c r="I198" s="8"/>
      <c r="J198" s="8"/>
      <c r="K198" s="8"/>
      <c r="L198" s="9"/>
      <c r="M198" s="9"/>
      <c r="N198" s="9"/>
      <c r="O198" s="8"/>
      <c r="P198" s="8"/>
      <c r="Q198" s="8"/>
    </row>
    <row r="199" spans="1:17">
      <c r="A199" s="8"/>
      <c r="C199" s="8"/>
      <c r="D199" s="8"/>
      <c r="E199" s="8"/>
      <c r="F199" s="8"/>
      <c r="G199" s="8"/>
      <c r="H199" s="8"/>
      <c r="I199" s="8"/>
      <c r="J199" s="8"/>
      <c r="K199" s="8"/>
      <c r="L199" s="9"/>
      <c r="M199" s="9"/>
      <c r="N199" s="9"/>
      <c r="O199" s="8"/>
      <c r="P199" s="8"/>
      <c r="Q199" s="8"/>
    </row>
    <row r="200" spans="1:17">
      <c r="A200" s="8"/>
      <c r="C200" s="8"/>
      <c r="D200" s="8"/>
      <c r="E200" s="8"/>
      <c r="F200" s="8"/>
      <c r="G200" s="8"/>
      <c r="H200" s="8"/>
      <c r="I200" s="8"/>
      <c r="J200" s="8"/>
      <c r="K200" s="8"/>
      <c r="L200" s="9"/>
      <c r="M200" s="9"/>
      <c r="N200" s="9"/>
      <c r="O200" s="8"/>
      <c r="P200" s="8"/>
      <c r="Q200" s="8"/>
    </row>
    <row r="201" spans="1:17">
      <c r="A201" s="8"/>
      <c r="C201" s="8"/>
      <c r="D201" s="8"/>
      <c r="E201" s="8"/>
      <c r="F201" s="8"/>
      <c r="G201" s="8"/>
      <c r="H201" s="8"/>
      <c r="I201" s="8"/>
      <c r="J201" s="8"/>
      <c r="K201" s="8"/>
      <c r="L201" s="9"/>
      <c r="M201" s="9"/>
      <c r="N201" s="9"/>
      <c r="O201" s="8"/>
      <c r="P201" s="8"/>
      <c r="Q201" s="8"/>
    </row>
    <row r="202" spans="1:17">
      <c r="A202" s="8"/>
      <c r="C202" s="8"/>
      <c r="D202" s="8"/>
      <c r="E202" s="8"/>
      <c r="F202" s="8"/>
      <c r="G202" s="8"/>
      <c r="H202" s="8"/>
      <c r="I202" s="8"/>
      <c r="J202" s="8"/>
      <c r="K202" s="8"/>
      <c r="L202" s="9"/>
      <c r="M202" s="9"/>
      <c r="N202" s="9"/>
      <c r="O202" s="8"/>
      <c r="P202" s="8"/>
      <c r="Q202" s="8"/>
    </row>
    <row r="203" spans="1:17">
      <c r="A203" s="8"/>
      <c r="C203" s="8"/>
      <c r="D203" s="8"/>
      <c r="E203" s="8"/>
      <c r="F203" s="8"/>
      <c r="G203" s="8"/>
      <c r="H203" s="8"/>
      <c r="I203" s="8"/>
      <c r="J203" s="8"/>
      <c r="K203" s="8"/>
      <c r="L203" s="9"/>
      <c r="M203" s="9"/>
      <c r="N203" s="9"/>
      <c r="O203" s="8"/>
      <c r="P203" s="8"/>
      <c r="Q203" s="8"/>
    </row>
    <row r="204" spans="1:17">
      <c r="A204" s="8"/>
      <c r="C204" s="8"/>
      <c r="D204" s="8"/>
      <c r="E204" s="8"/>
      <c r="F204" s="8"/>
      <c r="G204" s="8"/>
      <c r="H204" s="8"/>
      <c r="I204" s="8"/>
      <c r="J204" s="8"/>
      <c r="K204" s="8"/>
      <c r="L204" s="9"/>
      <c r="M204" s="9"/>
      <c r="N204" s="9"/>
      <c r="O204" s="8"/>
    </row>
  </sheetData>
  <mergeCells count="1">
    <mergeCell ref="A1:F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Clinical_ICD9_PheWAS_Bonferoni</vt:lpstr>
      <vt:lpstr>Clinical_Lab_PheWAS_Bonferoni</vt:lpstr>
      <vt:lpstr>ICD-9_PheWAS_Bonferoni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Anurag Verma</dc:creator>
  <cp:lastModifiedBy>Anurag Verma</cp:lastModifiedBy>
  <dcterms:created xsi:type="dcterms:W3CDTF">2015-07-15T21:17:18Z</dcterms:created>
  <dcterms:modified xsi:type="dcterms:W3CDTF">2015-10-04T21:21:04Z</dcterms:modified>
</cp:coreProperties>
</file>